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_Public\Current Planning\Special Projects\General Plan Buildout\"/>
    </mc:Choice>
  </mc:AlternateContent>
  <bookViews>
    <workbookView xWindow="-105" yWindow="-105" windowWidth="11625" windowHeight="7590" activeTab="1"/>
  </bookViews>
  <sheets>
    <sheet name="Summary Table" sheetId="8" r:id="rId1"/>
    <sheet name="Full listing" sheetId="6" r:id="rId2"/>
  </sheets>
  <calcPr calcId="152511"/>
  <pivotCaches>
    <pivotCache cacheId="4"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3" i="6" l="1"/>
  <c r="M83" i="6"/>
  <c r="P83" i="6"/>
  <c r="S83" i="6"/>
  <c r="V83" i="6"/>
  <c r="I13" i="6"/>
  <c r="M13" i="6"/>
  <c r="P13" i="6"/>
  <c r="S13" i="6"/>
  <c r="V13" i="6"/>
  <c r="I95" i="6"/>
  <c r="M95" i="6"/>
  <c r="P95" i="6"/>
  <c r="S95" i="6"/>
  <c r="V95" i="6"/>
  <c r="I24" i="6" l="1"/>
  <c r="M24" i="6"/>
  <c r="P24" i="6"/>
  <c r="S24" i="6"/>
  <c r="V24" i="6"/>
  <c r="I106" i="6"/>
  <c r="M106" i="6"/>
  <c r="P106" i="6"/>
  <c r="S106" i="6"/>
  <c r="V106" i="6"/>
  <c r="I9" i="6" l="1"/>
  <c r="M9" i="6"/>
  <c r="P9" i="6"/>
  <c r="S9" i="6"/>
  <c r="V9" i="6"/>
  <c r="I30" i="6" l="1"/>
  <c r="I68" i="6"/>
  <c r="M68" i="6"/>
  <c r="P68" i="6"/>
  <c r="S68" i="6"/>
  <c r="V68" i="6"/>
  <c r="I67" i="6"/>
  <c r="M67" i="6"/>
  <c r="P67" i="6"/>
  <c r="S67" i="6"/>
  <c r="V67" i="6"/>
  <c r="I92" i="6"/>
  <c r="M92" i="6"/>
  <c r="P92" i="6"/>
  <c r="S92" i="6"/>
  <c r="V92" i="6"/>
  <c r="I44" i="6"/>
  <c r="M44" i="6"/>
  <c r="P44" i="6"/>
  <c r="S44" i="6"/>
  <c r="V44" i="6"/>
  <c r="I43" i="6"/>
  <c r="M43" i="6"/>
  <c r="P43" i="6"/>
  <c r="S43" i="6"/>
  <c r="V43" i="6"/>
  <c r="I42" i="6"/>
  <c r="M42" i="6"/>
  <c r="P42" i="6"/>
  <c r="S42" i="6"/>
  <c r="V42" i="6"/>
  <c r="I101" i="6" l="1"/>
  <c r="M101" i="6"/>
  <c r="P101" i="6"/>
  <c r="S101" i="6"/>
  <c r="V101" i="6"/>
  <c r="I51" i="6"/>
  <c r="M51" i="6"/>
  <c r="P51" i="6"/>
  <c r="S51" i="6"/>
  <c r="V51" i="6"/>
  <c r="I20" i="6"/>
  <c r="M20" i="6"/>
  <c r="P20" i="6"/>
  <c r="S20" i="6"/>
  <c r="V20" i="6"/>
  <c r="I91" i="6"/>
  <c r="M91" i="6"/>
  <c r="P91" i="6"/>
  <c r="S91" i="6"/>
  <c r="V91" i="6"/>
  <c r="I90" i="6"/>
  <c r="M90" i="6"/>
  <c r="P90" i="6"/>
  <c r="S90" i="6"/>
  <c r="V90" i="6"/>
  <c r="I41" i="6"/>
  <c r="M41" i="6"/>
  <c r="P41" i="6"/>
  <c r="S41" i="6"/>
  <c r="V41" i="6"/>
  <c r="I112" i="6" l="1"/>
  <c r="M112" i="6"/>
  <c r="P112" i="6"/>
  <c r="S112" i="6"/>
  <c r="V112" i="6"/>
  <c r="I111" i="6"/>
  <c r="M111" i="6"/>
  <c r="P111" i="6"/>
  <c r="S111" i="6"/>
  <c r="V111" i="6"/>
  <c r="I100" i="6"/>
  <c r="M100" i="6"/>
  <c r="P100" i="6"/>
  <c r="S100" i="6"/>
  <c r="V100" i="6"/>
  <c r="I110" i="6"/>
  <c r="M110" i="6"/>
  <c r="P110" i="6"/>
  <c r="S110" i="6"/>
  <c r="V110" i="6"/>
  <c r="I66" i="6"/>
  <c r="M66" i="6"/>
  <c r="P66" i="6"/>
  <c r="S66" i="6"/>
  <c r="V66" i="6"/>
  <c r="I109" i="6"/>
  <c r="M109" i="6"/>
  <c r="P109" i="6"/>
  <c r="S109" i="6"/>
  <c r="V109" i="6"/>
  <c r="I19" i="6"/>
  <c r="M19" i="6"/>
  <c r="P19" i="6"/>
  <c r="S19" i="6"/>
  <c r="V19" i="6"/>
  <c r="I99" i="6"/>
  <c r="M99" i="6"/>
  <c r="P99" i="6"/>
  <c r="S99" i="6"/>
  <c r="V99" i="6"/>
  <c r="I104" i="6"/>
  <c r="M104" i="6"/>
  <c r="P104" i="6"/>
  <c r="S104" i="6"/>
  <c r="V104" i="6"/>
  <c r="I18" i="6" l="1"/>
  <c r="M18" i="6"/>
  <c r="P18" i="6"/>
  <c r="S18" i="6"/>
  <c r="V18" i="6"/>
  <c r="I103" i="6"/>
  <c r="M103" i="6"/>
  <c r="P103" i="6"/>
  <c r="S103" i="6"/>
  <c r="V103" i="6"/>
  <c r="I4" i="6"/>
  <c r="M4" i="6"/>
  <c r="P4" i="6"/>
  <c r="S4" i="6"/>
  <c r="V4" i="6"/>
  <c r="I35" i="6" l="1"/>
  <c r="M35" i="6"/>
  <c r="P35" i="6"/>
  <c r="S35" i="6"/>
  <c r="V35" i="6"/>
  <c r="I105" i="6"/>
  <c r="M105" i="6"/>
  <c r="P105" i="6"/>
  <c r="S105" i="6"/>
  <c r="V105" i="6"/>
  <c r="I33" i="6"/>
  <c r="M33" i="6"/>
  <c r="P33" i="6"/>
  <c r="S33" i="6"/>
  <c r="V33" i="6"/>
  <c r="I23" i="6" l="1"/>
  <c r="M23" i="6"/>
  <c r="P23" i="6"/>
  <c r="S23" i="6"/>
  <c r="V23" i="6"/>
  <c r="I54" i="6"/>
  <c r="M54" i="6"/>
  <c r="P54" i="6"/>
  <c r="S54" i="6"/>
  <c r="V54" i="6"/>
  <c r="I96" i="6"/>
  <c r="M96" i="6"/>
  <c r="P96" i="6"/>
  <c r="S96" i="6"/>
  <c r="V96" i="6"/>
  <c r="I17" i="6"/>
  <c r="M17" i="6"/>
  <c r="P17" i="6"/>
  <c r="S17" i="6"/>
  <c r="V17" i="6"/>
  <c r="I16" i="6"/>
  <c r="M16" i="6"/>
  <c r="P16" i="6"/>
  <c r="S16" i="6"/>
  <c r="V16" i="6"/>
  <c r="I72" i="6" l="1"/>
  <c r="M72" i="6"/>
  <c r="P72" i="6"/>
  <c r="S72" i="6"/>
  <c r="V72" i="6"/>
  <c r="I50" i="6"/>
  <c r="M50" i="6"/>
  <c r="P50" i="6"/>
  <c r="S50" i="6"/>
  <c r="V50" i="6"/>
  <c r="I8" i="6"/>
  <c r="M8" i="6"/>
  <c r="P8" i="6"/>
  <c r="S8" i="6"/>
  <c r="V8" i="6"/>
  <c r="I49" i="6"/>
  <c r="M49" i="6"/>
  <c r="P49" i="6"/>
  <c r="S49" i="6"/>
  <c r="V49" i="6"/>
  <c r="I61" i="6" l="1"/>
  <c r="M61" i="6"/>
  <c r="P61" i="6"/>
  <c r="S61" i="6"/>
  <c r="V61" i="6"/>
  <c r="I62" i="6" l="1"/>
  <c r="M62" i="6"/>
  <c r="P62" i="6"/>
  <c r="S62" i="6"/>
  <c r="V62" i="6"/>
  <c r="I48" i="6" l="1"/>
  <c r="M48" i="6"/>
  <c r="P48" i="6"/>
  <c r="S48" i="6"/>
  <c r="V48" i="6"/>
  <c r="I47" i="6"/>
  <c r="M47" i="6"/>
  <c r="P47" i="6"/>
  <c r="S47" i="6"/>
  <c r="V47" i="6"/>
  <c r="I31" i="6"/>
  <c r="M31" i="6"/>
  <c r="P31" i="6"/>
  <c r="S31" i="6"/>
  <c r="V31" i="6"/>
  <c r="I69" i="6"/>
  <c r="M69" i="6"/>
  <c r="P69" i="6"/>
  <c r="S69" i="6"/>
  <c r="V69" i="6"/>
  <c r="I60" i="6"/>
  <c r="M60" i="6"/>
  <c r="P60" i="6"/>
  <c r="S60" i="6"/>
  <c r="V60" i="6"/>
  <c r="I22" i="6"/>
  <c r="M22" i="6"/>
  <c r="P22" i="6"/>
  <c r="S22" i="6"/>
  <c r="V22" i="6"/>
  <c r="I59" i="6"/>
  <c r="M59" i="6"/>
  <c r="P59" i="6"/>
  <c r="S59" i="6"/>
  <c r="V59" i="6"/>
  <c r="I113" i="6"/>
  <c r="M113" i="6"/>
  <c r="P113" i="6"/>
  <c r="S113" i="6"/>
  <c r="V113" i="6"/>
  <c r="I63" i="6"/>
  <c r="M63" i="6"/>
  <c r="P63" i="6"/>
  <c r="S63" i="6"/>
  <c r="V63" i="6"/>
  <c r="I115" i="6"/>
  <c r="M115" i="6"/>
  <c r="P115" i="6"/>
  <c r="S115" i="6"/>
  <c r="V115" i="6"/>
  <c r="M30" i="6"/>
  <c r="P30" i="6"/>
  <c r="S30" i="6"/>
  <c r="V30" i="6"/>
  <c r="I114" i="6"/>
  <c r="M114" i="6"/>
  <c r="P114" i="6"/>
  <c r="S114" i="6"/>
  <c r="V114" i="6"/>
  <c r="I46" i="6"/>
  <c r="M46" i="6"/>
  <c r="P46" i="6"/>
  <c r="S46" i="6"/>
  <c r="V46" i="6"/>
  <c r="I98" i="6"/>
  <c r="M98" i="6"/>
  <c r="P98" i="6"/>
  <c r="S98" i="6"/>
  <c r="V98" i="6"/>
  <c r="I78" i="6"/>
  <c r="M78" i="6"/>
  <c r="P78" i="6"/>
  <c r="S78" i="6"/>
  <c r="V78" i="6"/>
  <c r="I89" i="6"/>
  <c r="M89" i="6"/>
  <c r="P89" i="6"/>
  <c r="S89" i="6"/>
  <c r="V89" i="6"/>
  <c r="I58" i="6"/>
  <c r="M58" i="6"/>
  <c r="P58" i="6"/>
  <c r="S58" i="6"/>
  <c r="V58" i="6"/>
  <c r="I15" i="6"/>
  <c r="M15" i="6"/>
  <c r="P15" i="6"/>
  <c r="S15" i="6"/>
  <c r="V15" i="6"/>
  <c r="I108" i="6" l="1"/>
  <c r="M108" i="6"/>
  <c r="P108" i="6"/>
  <c r="S108" i="6"/>
  <c r="V108" i="6"/>
  <c r="I57" i="6"/>
  <c r="M57" i="6"/>
  <c r="P57" i="6"/>
  <c r="S57" i="6"/>
  <c r="V57" i="6"/>
  <c r="I77" i="6"/>
  <c r="M77" i="6"/>
  <c r="P77" i="6"/>
  <c r="S77" i="6"/>
  <c r="V77" i="6"/>
  <c r="I45" i="6"/>
  <c r="M45" i="6"/>
  <c r="P45" i="6"/>
  <c r="S45" i="6"/>
  <c r="V45" i="6"/>
  <c r="I97" i="6"/>
  <c r="M97" i="6"/>
  <c r="P97" i="6"/>
  <c r="S97" i="6"/>
  <c r="V97" i="6"/>
  <c r="I88" i="6"/>
  <c r="M88" i="6"/>
  <c r="P88" i="6"/>
  <c r="S88" i="6"/>
  <c r="V88" i="6"/>
  <c r="I87" i="6" l="1"/>
  <c r="M87" i="6"/>
  <c r="P87" i="6"/>
  <c r="S87" i="6"/>
  <c r="V87" i="6"/>
  <c r="I76" i="6"/>
  <c r="M76" i="6"/>
  <c r="P76" i="6"/>
  <c r="S76" i="6"/>
  <c r="V76" i="6"/>
  <c r="I21" i="6" l="1"/>
  <c r="M21" i="6"/>
  <c r="P21" i="6"/>
  <c r="S21" i="6"/>
  <c r="V21" i="6"/>
  <c r="I56" i="6"/>
  <c r="M56" i="6"/>
  <c r="P56" i="6"/>
  <c r="S56" i="6"/>
  <c r="V56" i="6"/>
  <c r="I28" i="6"/>
  <c r="M28" i="6"/>
  <c r="P28" i="6"/>
  <c r="S28" i="6"/>
  <c r="V28" i="6"/>
  <c r="I7" i="6" l="1"/>
  <c r="I80" i="6"/>
  <c r="I94" i="6"/>
  <c r="I102" i="6"/>
  <c r="I52" i="6"/>
  <c r="I34" i="6"/>
  <c r="I81" i="6"/>
  <c r="I82" i="6"/>
  <c r="I64" i="6"/>
  <c r="I53" i="6"/>
  <c r="I71" i="6"/>
  <c r="I11" i="6"/>
  <c r="I84" i="6"/>
  <c r="I32" i="6"/>
  <c r="I12" i="6"/>
  <c r="I2" i="6"/>
  <c r="I65" i="6"/>
  <c r="I37" i="6"/>
  <c r="I107" i="6"/>
  <c r="I73" i="6"/>
  <c r="I38" i="6"/>
  <c r="I39" i="6"/>
  <c r="I25" i="6"/>
  <c r="I14" i="6"/>
  <c r="I26" i="6"/>
  <c r="I93" i="6"/>
  <c r="I85" i="6"/>
  <c r="I74" i="6"/>
  <c r="I75" i="6"/>
  <c r="I55" i="6"/>
  <c r="I40" i="6"/>
  <c r="I27" i="6"/>
  <c r="I86" i="6"/>
  <c r="I3" i="6"/>
  <c r="I10" i="6" l="1"/>
  <c r="I36" i="6"/>
  <c r="I70" i="6"/>
  <c r="I79" i="6"/>
  <c r="I29" i="6"/>
  <c r="I5" i="6"/>
  <c r="I6" i="6"/>
  <c r="V10" i="6"/>
  <c r="V36" i="6"/>
  <c r="V70" i="6"/>
  <c r="V79" i="6"/>
  <c r="V29" i="6"/>
  <c r="V5" i="6"/>
  <c r="V6" i="6"/>
  <c r="V7" i="6"/>
  <c r="V80" i="6"/>
  <c r="V94" i="6"/>
  <c r="V102" i="6"/>
  <c r="V52" i="6"/>
  <c r="V34" i="6"/>
  <c r="V81" i="6"/>
  <c r="V82" i="6"/>
  <c r="V64" i="6"/>
  <c r="V53" i="6"/>
  <c r="V71" i="6"/>
  <c r="V11" i="6"/>
  <c r="V84" i="6"/>
  <c r="V32" i="6"/>
  <c r="V12" i="6"/>
  <c r="V2" i="6"/>
  <c r="V65" i="6"/>
  <c r="V37" i="6"/>
  <c r="V107" i="6"/>
  <c r="V73" i="6"/>
  <c r="V38" i="6"/>
  <c r="V39" i="6"/>
  <c r="V25" i="6"/>
  <c r="V14" i="6"/>
  <c r="V26" i="6"/>
  <c r="V93" i="6"/>
  <c r="V85" i="6"/>
  <c r="V74" i="6"/>
  <c r="V75" i="6"/>
  <c r="V55" i="6"/>
  <c r="V40" i="6"/>
  <c r="V27" i="6"/>
  <c r="V86" i="6"/>
  <c r="V3" i="6"/>
  <c r="S10" i="6"/>
  <c r="S36" i="6"/>
  <c r="S70" i="6"/>
  <c r="S79" i="6"/>
  <c r="S29" i="6"/>
  <c r="S5" i="6"/>
  <c r="S6" i="6"/>
  <c r="S7" i="6"/>
  <c r="S80" i="6"/>
  <c r="S94" i="6"/>
  <c r="S102" i="6"/>
  <c r="S52" i="6"/>
  <c r="S34" i="6"/>
  <c r="S81" i="6"/>
  <c r="S82" i="6"/>
  <c r="S64" i="6"/>
  <c r="S53" i="6"/>
  <c r="S71" i="6"/>
  <c r="S11" i="6"/>
  <c r="S84" i="6"/>
  <c r="S32" i="6"/>
  <c r="S12" i="6"/>
  <c r="S2" i="6"/>
  <c r="S65" i="6"/>
  <c r="S37" i="6"/>
  <c r="S107" i="6"/>
  <c r="S73" i="6"/>
  <c r="S38" i="6"/>
  <c r="S39" i="6"/>
  <c r="S25" i="6"/>
  <c r="S14" i="6"/>
  <c r="S26" i="6"/>
  <c r="S93" i="6"/>
  <c r="S85" i="6"/>
  <c r="S74" i="6"/>
  <c r="S75" i="6"/>
  <c r="S55" i="6"/>
  <c r="S40" i="6"/>
  <c r="S27" i="6"/>
  <c r="S86" i="6"/>
  <c r="S3" i="6"/>
  <c r="P10" i="6"/>
  <c r="P36" i="6"/>
  <c r="P70" i="6"/>
  <c r="P79" i="6"/>
  <c r="P29" i="6"/>
  <c r="P5" i="6"/>
  <c r="P6" i="6"/>
  <c r="P7" i="6"/>
  <c r="P80" i="6"/>
  <c r="P94" i="6"/>
  <c r="P102" i="6"/>
  <c r="P52" i="6"/>
  <c r="P34" i="6"/>
  <c r="P81" i="6"/>
  <c r="P82" i="6"/>
  <c r="P64" i="6"/>
  <c r="P53" i="6"/>
  <c r="P71" i="6"/>
  <c r="P11" i="6"/>
  <c r="P84" i="6"/>
  <c r="P32" i="6"/>
  <c r="P12" i="6"/>
  <c r="P2" i="6"/>
  <c r="P65" i="6"/>
  <c r="P37" i="6"/>
  <c r="P107" i="6"/>
  <c r="P73" i="6"/>
  <c r="P38" i="6"/>
  <c r="P39" i="6"/>
  <c r="P25" i="6"/>
  <c r="P14" i="6"/>
  <c r="P26" i="6"/>
  <c r="P93" i="6"/>
  <c r="P85" i="6"/>
  <c r="P74" i="6"/>
  <c r="P75" i="6"/>
  <c r="P55" i="6"/>
  <c r="P40" i="6"/>
  <c r="P27" i="6"/>
  <c r="P86" i="6"/>
  <c r="P3" i="6"/>
  <c r="M10" i="6"/>
  <c r="M36" i="6"/>
  <c r="M70" i="6"/>
  <c r="M79" i="6"/>
  <c r="M29" i="6"/>
  <c r="M5" i="6"/>
  <c r="M6" i="6"/>
  <c r="M7" i="6"/>
  <c r="M80" i="6"/>
  <c r="M94" i="6"/>
  <c r="M102" i="6"/>
  <c r="M52" i="6"/>
  <c r="M34" i="6"/>
  <c r="M81" i="6"/>
  <c r="M82" i="6"/>
  <c r="M64" i="6"/>
  <c r="M53" i="6"/>
  <c r="M71" i="6"/>
  <c r="M11" i="6"/>
  <c r="M84" i="6"/>
  <c r="M32" i="6"/>
  <c r="M12" i="6"/>
  <c r="M2" i="6"/>
  <c r="M65" i="6"/>
  <c r="M37" i="6"/>
  <c r="M107" i="6"/>
  <c r="M73" i="6"/>
  <c r="M38" i="6"/>
  <c r="M39" i="6"/>
  <c r="M25" i="6"/>
  <c r="M14" i="6"/>
  <c r="M26" i="6"/>
  <c r="M93" i="6"/>
  <c r="M85" i="6"/>
  <c r="M74" i="6"/>
  <c r="M75" i="6"/>
  <c r="M55" i="6"/>
  <c r="M40" i="6"/>
  <c r="M27" i="6"/>
  <c r="M86" i="6"/>
  <c r="M3" i="6"/>
</calcChain>
</file>

<file path=xl/sharedStrings.xml><?xml version="1.0" encoding="utf-8"?>
<sst xmlns="http://schemas.openxmlformats.org/spreadsheetml/2006/main" count="586" uniqueCount="460">
  <si>
    <t>352 Market</t>
  </si>
  <si>
    <t>2120 Delaware</t>
  </si>
  <si>
    <t>1800 Soquel</t>
  </si>
  <si>
    <t>135 Vista Branciforte</t>
  </si>
  <si>
    <t>530 S Branciforte</t>
  </si>
  <si>
    <t>148 Sunnyside</t>
  </si>
  <si>
    <t>1013 Pacific</t>
  </si>
  <si>
    <t>801 River</t>
  </si>
  <si>
    <t>724 Darwin</t>
  </si>
  <si>
    <t>515 Soquel</t>
  </si>
  <si>
    <t>2035 N Pacific</t>
  </si>
  <si>
    <t>1129 Soquel</t>
  </si>
  <si>
    <t>122 Benito</t>
  </si>
  <si>
    <t>217 Potrero</t>
  </si>
  <si>
    <t>101 Felix</t>
  </si>
  <si>
    <t>448 May</t>
  </si>
  <si>
    <t>137 Pryce</t>
  </si>
  <si>
    <t>1024 Soquel</t>
  </si>
  <si>
    <t>100 Laurel</t>
  </si>
  <si>
    <t>501 Upper Park</t>
  </si>
  <si>
    <t>Total</t>
  </si>
  <si>
    <t>135 Dubois</t>
  </si>
  <si>
    <t>1201 Fair</t>
  </si>
  <si>
    <t>112 California St</t>
  </si>
  <si>
    <t>418 Pennsylvania</t>
  </si>
  <si>
    <t>508 Front</t>
  </si>
  <si>
    <t>902 Third</t>
  </si>
  <si>
    <t>600 Encinal</t>
  </si>
  <si>
    <t>140 Fairland</t>
  </si>
  <si>
    <t>1459 High</t>
  </si>
  <si>
    <t>Address</t>
  </si>
  <si>
    <t>Description</t>
  </si>
  <si>
    <t>date applied</t>
  </si>
  <si>
    <t>date approved</t>
  </si>
  <si>
    <t>bldg permit issued date</t>
  </si>
  <si>
    <t>Bldg permit finaled date</t>
  </si>
  <si>
    <t>Neighborhood</t>
  </si>
  <si>
    <t>New dwellings</t>
  </si>
  <si>
    <t>Demo dwellings</t>
  </si>
  <si>
    <t>Net dwellings</t>
  </si>
  <si>
    <t>New commercial</t>
  </si>
  <si>
    <t>demo commercial</t>
  </si>
  <si>
    <t>net commercial</t>
  </si>
  <si>
    <t>new industrial</t>
  </si>
  <si>
    <t>demo industrial</t>
  </si>
  <si>
    <t>net industrial</t>
  </si>
  <si>
    <t>permit no</t>
  </si>
  <si>
    <t>130 Center</t>
  </si>
  <si>
    <t>727 Hanover</t>
  </si>
  <si>
    <t>912 Western</t>
  </si>
  <si>
    <t>530 Front</t>
  </si>
  <si>
    <t>415 Linden</t>
  </si>
  <si>
    <t>409 Linden</t>
  </si>
  <si>
    <t>247 High</t>
  </si>
  <si>
    <t>175 Westview</t>
  </si>
  <si>
    <t>126 Eucalyptus</t>
  </si>
  <si>
    <t>908 Ocean</t>
  </si>
  <si>
    <t>716 Monterey</t>
  </si>
  <si>
    <t>119 Coral</t>
  </si>
  <si>
    <t>818 Pacific</t>
  </si>
  <si>
    <t>726 San Juan</t>
  </si>
  <si>
    <t>217 Encinal</t>
  </si>
  <si>
    <t>202 Panetta</t>
  </si>
  <si>
    <t>141 Toledo, 114 and 118 Olive</t>
  </si>
  <si>
    <t>1619 Delaware</t>
  </si>
  <si>
    <t>215 Beach</t>
  </si>
  <si>
    <t>335 Golf Club</t>
  </si>
  <si>
    <t>Row Labels</t>
  </si>
  <si>
    <t>Grand Total</t>
  </si>
  <si>
    <t>Status</t>
  </si>
  <si>
    <t>(All)</t>
  </si>
  <si>
    <t>Sum of Net dwellings</t>
  </si>
  <si>
    <t>Sum of net commercial</t>
  </si>
  <si>
    <t>Sum of net industrial</t>
  </si>
  <si>
    <t>CP21-0011</t>
  </si>
  <si>
    <t>Non-residential Demolition Authorization Permit to demolish an existing commercial building, a Density Bonus request to exceed height and Floor Area Ratio and reduce setbacks, and a Special Use Permit, Coastal Permit, and Design Permit to construct a six story, mixed-use building with 233 Single Room Occupancy (SRO) units and 2,618 sq. ft. of ground floor commercial space on a parcel located in the RTC/CZ-O/FP-O (Tourist Residential Beach Commercial/Coastal Zone Overlay/Floodplain Overlay) zone districts and Beach and South of Laurel Area Plan.</t>
  </si>
  <si>
    <t>Downtown</t>
  </si>
  <si>
    <t>CP20-0128</t>
  </si>
  <si>
    <t>Residential Demolition Authorization Permit and Design Permit to demolish an existing single family home, detached garage, and two sheds, and construct a twelve unit multi-family rental development on a parcel located in the R-M (Multiple Residence-Medium Density) zone district.</t>
  </si>
  <si>
    <t>Lower Eastside</t>
  </si>
  <si>
    <t>CP20-0098</t>
  </si>
  <si>
    <t>Non-Residential Demolition Authorization Permit, Subdivision, Special Use Permit, and Design Permit to demolish existing commercial buildings and construct a mixed-use condominium building with 170 residential dwelling units and 10,338 square feet of commercial space on a site in the CBD/FP-O (Central Business District; Floodplain Overlay) zone district and within the Front Street Riverfront Area of the Downtown Plan.</t>
  </si>
  <si>
    <t>River/Front</t>
  </si>
  <si>
    <t>CP20-0126</t>
  </si>
  <si>
    <t>Minor Land Division to divide one parcel into two parcels of 5,768 square feet and 6,615 square feet of net lot area on a lot within the R-1-5 (Single-Family Residence) zone district.</t>
  </si>
  <si>
    <t>Upper Eastside</t>
  </si>
  <si>
    <t>CP19-0103</t>
  </si>
  <si>
    <t>Bldg permit no</t>
  </si>
  <si>
    <t>B20-0146</t>
  </si>
  <si>
    <t>Administrative Use Permit, Historic Alteration Permit and Design Permit to convert a two-story office building to a seven unit apartment complex including a reconfiguration of parking and exterior alterations to the building included on the City's Historic Building Survey (Volume I, Page 110) on property  in the CC (Community Commercial) zone district.</t>
  </si>
  <si>
    <t>Harvey West</t>
  </si>
  <si>
    <t>Dwelling Units</t>
  </si>
  <si>
    <t>Commercial Square Footage</t>
  </si>
  <si>
    <t>General Plan Area</t>
  </si>
  <si>
    <t>Office square footage</t>
  </si>
  <si>
    <t>Industrial square footage</t>
  </si>
  <si>
    <t>Beach Area</t>
  </si>
  <si>
    <t>Carbonera Sphere</t>
  </si>
  <si>
    <t>Eastside Sphere</t>
  </si>
  <si>
    <t xml:space="preserve">Golf Club </t>
  </si>
  <si>
    <t>Lower Westside</t>
  </si>
  <si>
    <t>Mission Street</t>
  </si>
  <si>
    <t>Ocean Street</t>
  </si>
  <si>
    <t>River St/Front Street</t>
  </si>
  <si>
    <t>Soquel Avenue</t>
  </si>
  <si>
    <t>Upper Westside</t>
  </si>
  <si>
    <t>Water Street</t>
  </si>
  <si>
    <t>Westside Industrial</t>
  </si>
  <si>
    <t>Estimated General Plan 2030 Buildout (Table 3-3)</t>
  </si>
  <si>
    <t>310 hotel rooms</t>
  </si>
  <si>
    <t>1087983 and 311 hotel rooms</t>
  </si>
  <si>
    <t>new office</t>
  </si>
  <si>
    <t>demo office</t>
  </si>
  <si>
    <t>net office</t>
  </si>
  <si>
    <t>Net hotel rooms</t>
  </si>
  <si>
    <t>Estimated GP 2030 population increase:</t>
  </si>
  <si>
    <t>Sum of net office</t>
  </si>
  <si>
    <t>Count of Net hotel rooms</t>
  </si>
  <si>
    <t>CP13-0059</t>
  </si>
  <si>
    <t xml:space="preserve">Historic Demolition, Residential Demolition Authorization, Design, Coastal, Planned Development, and Administrative Use Permits, Boundary Adjustment, and Historic Building Survey Deletion to demolish an existing 44-unit residential complex except for a portion of the existing building and tower and construct a 165-room hotel with restaurant, meeting rooms, and a partially underground garage in the RTC/CZO/SPO zone district. (Environmental Determination: EIR)       </t>
  </si>
  <si>
    <t>B19-0017</t>
  </si>
  <si>
    <t>Beach</t>
  </si>
  <si>
    <t>313 Riverside</t>
  </si>
  <si>
    <t>07-050.0</t>
  </si>
  <si>
    <t>dp/cp/rda/aup/pd/lla to demo 3 hotels (peter pan, super 8 and big 6 motels with 64 rooms and two manager's units and one house, and construct a new 150 room hotel with rest bar, meeting facilities and underground parking in the rtc/czo/spo/fp zone district. ed/ce</t>
  </si>
  <si>
    <t>B15-0057</t>
  </si>
  <si>
    <t>550 Second</t>
  </si>
  <si>
    <t>CP16-0149</t>
  </si>
  <si>
    <t>Commercial Demolition Authorization Permit to demolish a 20-Room Hotel and Design, Coastal and Special Use Permit to construct a 60-Room Hotel with Basement Parking in the R-T(B) Zone District.</t>
  </si>
  <si>
    <t>B18-0302</t>
  </si>
  <si>
    <t>CP20-0120</t>
  </si>
  <si>
    <t>CP20-0106</t>
  </si>
  <si>
    <t>Residential Demolition Authorization Permit, Design Permit, Variance to lot width, and Density Bonus to demolish an existing single-family dwelling and construct a seven unit apartment building on a 6,732 square foot, substandard parcel located in the R-M (Multi-Family Residential- Medium Density) zone district.</t>
  </si>
  <si>
    <t>Minor Land Division to divide an 11,879 square foot parcel into two parcels of 5,425 square feet and 5,970 square feet in the R-1-5 zone district.</t>
  </si>
  <si>
    <t>CP20-0125</t>
  </si>
  <si>
    <t>Lot Line adjustment and Minor Modification to 95-306 to combine two lots and Design Permit to construct three homes within an approved planned development in the RL (Multiple Residences – Low Density) zone district.</t>
  </si>
  <si>
    <t>B21-0117</t>
  </si>
  <si>
    <t>CP20-0068</t>
  </si>
  <si>
    <t>Non-Residential Demolition Authorization Permit, Minor Land Division Permit, Special Use Permit, Coastal Permit, Design Permit, Historic Alteration Permit, and Density Bonus Request to split a lot listed on the historic building survey (Vol. 1, p. 39), demolish two existing school buildings (approx. 28,417 square feet) and construct a 92 unit senior housing facility on a site in the R-1-5/WCD-O/CZ-O/SP-O (Single family residence/West Cliff Drive Overlay/Coastal Zone Overlay/Shoreline Protection Overlay) zone district. This project includes the removal of six Heritage trees. (Environmental Determination: [undetermined])</t>
  </si>
  <si>
    <t>1133 East Cliff</t>
  </si>
  <si>
    <t>CP20-0074</t>
  </si>
  <si>
    <t>Residential Demolition Authorization Permit, Minor Land Division, Design Permit, Coastal Permit, and Heritage Tree Removal Permit to demolish a single-family-dwelling, remove two heritage trees, and construct four townhouses on a parcel located in the R-L/CZ-O/SP-O zone districts and within the Seabright Area Plan.</t>
  </si>
  <si>
    <t>CP20-0046</t>
  </si>
  <si>
    <t>Residential Demolition Authorization Permit and Design Permit to demolish one existing single-family dwelling and construct seven apartments on an 11,470 square foot parcel located within the RL (Multiple Residence) zone district.</t>
  </si>
  <si>
    <t>CP19-0187</t>
  </si>
  <si>
    <t>Design Permit to replace existing garage with new two-car garage and new three-story structure with three apartments including a studio and two one- bedroom units on a lot in the RM (Multiple Residence - Medium Density) Zone District.</t>
  </si>
  <si>
    <t>CP19-0186</t>
  </si>
  <si>
    <t>Residential and Commercial Demolition Authorization permit to demolish eight commercial buildings (27,631 square feet) and 12 residential units; Special Use Permit, Design Permit, and Subdivision permit to combine 20 parcels and construct a mixed-use development of 398 small ownership units and 7,430 square feet of commercial space on a site in the Ocean Street Area Plan and the Community Commercial zone district. (Environmental Determination: Environmental Impact Report)</t>
  </si>
  <si>
    <t>Ocean St</t>
  </si>
  <si>
    <t>CP19-0176</t>
  </si>
  <si>
    <t>General Plan Amendment/Local Coastal Plan Amendment to change a land use designation from LM (Low-Medium Density Residential 10.1-20 DU/Acre) to M (Medium Density Residential 20.1-30 DU/Acre) and rezoning from RL (Multiple Residence - Low Density) to RM (Multiple Residence - Medium Density);  Design Permit, Coastal Permit, and Density Bonus request to add 100 new apartment units to an existing 240 unit apartment complex (Cypress Point) located in the RL (Multiple Residence Low Density) zone district.</t>
  </si>
  <si>
    <t>CP19-0168</t>
  </si>
  <si>
    <t>Historical Alteration Permit to add three condominium units on a lot with an existing residence listed on the City Historic Building Survey (Volume 2, Page 62) and located in the CT (Thoroughfare Commercial) and RM (Multi-Family Residence - Medium Density) zone district. (Environmental Determination: Categorical Exemption)</t>
  </si>
  <si>
    <t>CP19-0156</t>
  </si>
  <si>
    <t>417 Cedar</t>
  </si>
  <si>
    <t>Design permit for first and second floor additions (351 square feet) to a non contributing commercial structure located in a National Register Historic District and the CC (Community Commercial) zone district.</t>
  </si>
  <si>
    <t>CP19-0144</t>
  </si>
  <si>
    <t>Design Permit to construct a 5,500 square foot multi-purpose steel building to replace existing trailers on a site in the PK (Parks) zone district.</t>
  </si>
  <si>
    <t>742 N Branciforte</t>
  </si>
  <si>
    <t>CP19-0132</t>
  </si>
  <si>
    <t>Residential Demolition Authorization Permit to demolish an existing residential unit and a Historic Alteration Permit, Administrative Use Permit and Design Permit to construct a detached two-story duplex on a site with a single-family residence listed on Volume 2. Page 3 of the City's Historic Building Survey  on a parcel in the CC (Community Commercial) zone district.</t>
  </si>
  <si>
    <t>CP19-0122</t>
  </si>
  <si>
    <t>Design Permit and Slope Variance to demolish an existing 3,696 square foot office building and construct a mixed-use building that includes 3,777 square feet of ground floor office space and 26 units above within 10 feet of a 30 percent slope, and a Variance to sidewalk width in the CBD (Central Business District) zone district. This project involves removal of one Heritage tree. (Environmental Determination: Mitigated Negative Declaration)</t>
  </si>
  <si>
    <t>CP18-0127</t>
  </si>
  <si>
    <t>Coastal Permit, Design Permit, and Planned Development Permit to convert a 25-room motel to 21 SRO's and 11 apartments on a parcel located in the RTB/CZ-O zone district.</t>
  </si>
  <si>
    <t>CP16-0085</t>
  </si>
  <si>
    <t>Non-Residential Demolition Authorization Permit to demolish an existing commercial building, Boundary Line Adjustment to reduce/reconfigure three lots into two and Concpetiual Planned Development Permit for a four story 51 unit single room occupancy units to allow additional height and number of stories and for two duplex structures to encroach into setbacks.  Project is located in both the CC and Rl zone districts.</t>
  </si>
  <si>
    <t>Residential Demolition Authorization Permit and Design Permit to demolish an existing dwelling unit and construct three apartments on a site with an existing single-family residence on a parcel located in the R-L (Multiple Residence-Low Density) zone district. (Environmental Determination: Categorical Exemption)</t>
  </si>
  <si>
    <t>CP19-0142</t>
  </si>
  <si>
    <t>B19-0679</t>
  </si>
  <si>
    <t>CP21-0020</t>
  </si>
  <si>
    <t>601 Swift</t>
  </si>
  <si>
    <t>Design Permit to construct a 576 square foot storage shed to store two classic vehicles used by the primary business Promethius Fuel on a property located in the IG/Per-2 (General Industrial/Performance Overlay) zone district.</t>
  </si>
  <si>
    <t>CP18-0153</t>
  </si>
  <si>
    <t>Coastal Permit, Non-Residential Demolition Authorization Permits, Design Permit, Tentative Map, Special Use Permit, Administrative Use Permit, Revocable License for Outdoor Extension Area, Heritage Tree Removal Permit, and Street Tree Removal to remove one street tree and three heritage trees, to combine five parcels, demolish three commercial buildings including two historic commercial buildings, and to construct a seven-story, mixed-use building with 175 residential condos and 11,498 square feet of ground floor and levee front commercial space on property located within the CBD (Central Business District)/CZ-O (Coastal Zone Overlay)/FP-O (Floodplain Overlay) zone district and within the Front Street/Riverfront subarea of the Downtown Plan. The project requires approval of a Section 408 Permit from the US Army Corps of Engineers to allow for the placement of fill between the levee and the proposed building and to allow for the development of an outdoor extension area adjacent to the Riverway path. (demolish three commercial buildings: 20,594 square feet)</t>
  </si>
  <si>
    <t>916 Seabright</t>
  </si>
  <si>
    <t>CP18-0187</t>
  </si>
  <si>
    <t>Tentative Map, Design Permit and Residential Demolition Authorization Permit to demolish three residential units and construct a nine-unit townhouse development on a 21,237 square foot parcel located within the Multiple Residential - Low Density (R-L) zone district.</t>
  </si>
  <si>
    <t>719 Darwin</t>
  </si>
  <si>
    <t>CP19-0199</t>
  </si>
  <si>
    <t>Residential Demolition Authorization Permit, Design Permit, and Conditional Fence Permit to demolish a single-family dwelling, to construct six rental apartments, and to construct an eight foot fence on a parcel located within the R-M (Multiple Residence - Medium Density) Zone District.</t>
  </si>
  <si>
    <t>CP20-0047</t>
  </si>
  <si>
    <t>Residential Demolition Authorization Permit to demolish six transitional housing units and Design and Special Use Permits to construct 120 studio units to be used as permanent supportive housing and one manager's unit with a ground floor recuperative care center, behavioral health clinic, and a residential lobby with shared residential space and service provision space in the CC (Community Commercial) Zone District.</t>
  </si>
  <si>
    <t>CP20-0138</t>
  </si>
  <si>
    <t>Coastal Permit to demolish three commercial buildings and construct a seven-story, mixed-use building with 85 affordable residential apartments, 15,228 square feet of ground floor commercial and residential amenity space, and 15,665 feet of medical office space on the second floor, on a property located within the CBD/CZ-O/FP-O zone district and within the Pacific Avenue Retail District and Front Street/Riverfront Corridor subareas of the Downtown Plan. (Demolish 3 commercial buildings: 21,728 square feet)</t>
  </si>
  <si>
    <t>001-172-14</t>
  </si>
  <si>
    <t>CP20-0024</t>
  </si>
  <si>
    <t>Design Permit to construct two commercial warehouse buildings on a parcel located in the IG (General Industrial) zone district.</t>
  </si>
  <si>
    <t>CP20-0018</t>
  </si>
  <si>
    <t>B20-0404</t>
  </si>
  <si>
    <t>Residential Demolition Authorization Permit, Design Permit and Heritage Tree Removal Permit to demolish an existing single family dwelling, remove 4 Heritage trees, and construct four three-bedroom, two-story apartments on a parcel located in the R-L (multiple residence-low density) zone district. (Environmental Determination: Categorical Exemption)</t>
  </si>
  <si>
    <t>CP18-0042</t>
  </si>
  <si>
    <t>Residential Demolition Authorization Permit to demolish an existing unpermitted dwelling unit and Tentative Map to divide a 12,196 square foot parcel into two parcels of 5,281 square feet and 5,265 square feet, including the removal of two heritage trees on a property located in the R-1-5 zone district.</t>
  </si>
  <si>
    <t>1605 Soquel</t>
  </si>
  <si>
    <t>CP19-0161</t>
  </si>
  <si>
    <t>B21-0049</t>
  </si>
  <si>
    <t>Soquel Ave</t>
  </si>
  <si>
    <t>Design Permit, Administrative Use Permit and Non-Residential Demolition Authorization Permit to demolish two existing commercial buildings and replace them with a new commercial building for an automobile dealership (Jeep) on a property located in the CC (Community Commercial) zone district. (Environmental Determination: Categorical Exemption) (demolish two buildings: 2,795 square feet, new building 5,761 square feet)</t>
  </si>
  <si>
    <t>CP19-0037</t>
  </si>
  <si>
    <t>Special Use Permit, Design Permit, and Non-Residential Demolition Authorization Permit to demolish an existing commercial building and construct a new office and warehouse building with two apartment units above on a property in the CC (Community Commercial) zone district. (Environmental Determination: Categorical Exemption) (demolish commercial building 832 square feet, 2,540 square feet new commercial)</t>
  </si>
  <si>
    <t>111 Errett</t>
  </si>
  <si>
    <t>CP19-0029</t>
  </si>
  <si>
    <t>Two alternative proposals to subdivide a 1.62 acre property zoned R-1 (Single-Family Residence): 1) Residential/Commercial Demolition Authorization Permit to demolish a church and a Tentative Map to subdivide the parcel into 12 single-family lots; and 2) Residential/Commercial Demolition Authorization Permit to demolish a church, Planned Development Permit, Design Permit, and Tentative Map to subdivide the parcel into 16 lots consisting of 10 single-family parcels and 6 condominium units. demolish church: 33,360 square feet</t>
  </si>
  <si>
    <t>415 Windsor</t>
  </si>
  <si>
    <t>CP18-0136</t>
  </si>
  <si>
    <t>Residential Demolition Authorization Permit, Design Permit, and Tentative Parcel Map to demolish one dwelling unit and construct a three unit townhouse development on a site in the RL (Multiple Residence-Low Density) zone district. (Environmental Determination: Categorical Exemption)</t>
  </si>
  <si>
    <t>CP18-0125</t>
  </si>
  <si>
    <t>Minor Land Division to divide an existing parcel into four parcels, Slope Variance to allow for a driveway within a slope exceeding 30 percent, Minor Modification to V-59-11 to allow for a dwelling to be retained, and Residential Demolition Authorization Permit to allow for the demolition of a dwelling on a site in the RS2A zone district. (Environmental Determination: Mitigated Negative Declaration)</t>
  </si>
  <si>
    <t>CP19-0048</t>
  </si>
  <si>
    <t>Minor Land Division for a lot split on a parcel in the R-1-5 (Single-Family Residence) zone district.</t>
  </si>
  <si>
    <t>190 West Cliff</t>
  </si>
  <si>
    <t>CP18-0043</t>
  </si>
  <si>
    <t>Coastal Permit, Design Permit, Special Use Permit, Density Bonus Request to exceed height, Encroachment Permit for street and intersection improvements, and Tentative Map to construct a four-story mixed use project consisting of two levels of underground parking, ground level commercial, and 89 residential condominium units on a parcel located in the RTB(PER)/CZ-O/SP-O zone district. 16,188 square feet commercial</t>
  </si>
  <si>
    <t>CP19-0057</t>
  </si>
  <si>
    <t>Residential Demolition Authorization Permit, Administrative Use Permit, Design Permit, and Sign Permit to demolish an existing single-family structure and construct a building for a metal fabrication/powder coating use with new signage on a lot in the IG (General Industrial) zone district. (Environmental Determination: Categorical Exemption) (Christian Nielsen, applicant/filed: 3/28/19) SH 2,000 square foot building</t>
  </si>
  <si>
    <t>CP19-0114</t>
  </si>
  <si>
    <t>Design Permit to construct a Groundwater Replenishment and Seawater Intrusion Prevention Project including a 7500 square foot tertiary water treatment system at the Santa Cruz Wastewater Treatment Facility iin the PF zone district.</t>
  </si>
  <si>
    <t>CP18-0079</t>
  </si>
  <si>
    <t>B20-0433</t>
  </si>
  <si>
    <t>Nonresidential Demolition Authorization Permit, Lot Line Adjustment, Design Permit, Special Use Permit, Coastal Permit, Revocable License for Outdoor Extension Area, Heritage Tree Removal Permit, and Street Tree Removal Permit to combine seven parcels, remove two heritage trees, remove one non-heritage street tree, demolish five commercial buildings, and construct a six-story, 315,698 square foot mixed-use building with 205 residential apartments and 10,656 square feet of ground floor commercial space on property located within the CBD/CZ-O/FP-O zone district and within the Pacific Avenue Retail District and Front Street/Riverfront Corridor subareas of the Downtown Plan. (demolish five commercial buildings: 34,000 square feet)</t>
  </si>
  <si>
    <t>CP17-0110</t>
  </si>
  <si>
    <t>Administrative Use Permit, Design Permit, and Historic Alteration Permit for a new mixed use building including a restaurant with beer and wine service and an outdoor dining patio and two residential units on a site listed in the Historic Building Survey in the CC zone district. (Environmental Determination: Categorical Exemption) (1746 square feet new commercial)</t>
  </si>
  <si>
    <t>501 Golf Club</t>
  </si>
  <si>
    <t>CP17-0109</t>
  </si>
  <si>
    <t>Design Permit for the construction of a parking lot and five buildings associated with the Homeless Garden Project and totaling 5,370 square feet to function as administrative offices, greenhouses and a barn in the PK zone district.</t>
  </si>
  <si>
    <t>1930 Ocean St Ext</t>
  </si>
  <si>
    <t>Design Permit, Planned Development, Subdivision, and Zoning Map Amendment to construct a 40-unit apartment/condo development in the R-1-10 zone district. General Plan Amendment to change land use designation of 2.74-acre parcel from L(Low Density Residential) to LM (Low Medium Density Residential) and Zoning Map Amendment to rezone from R-1-10 to RL. (Environmental Determination: Initial Study/Negative Declaration)</t>
  </si>
  <si>
    <t>CP10-0033</t>
  </si>
  <si>
    <t>CP18-0030</t>
  </si>
  <si>
    <t>Minor Land Division and Coastal Permit to subdivide an existing 25,544 square foot parcel containing a single-family residence into two parcels (10, 044 and 15,500 square feet) in the R-1-10 district.</t>
  </si>
  <si>
    <t>CP17-0059</t>
  </si>
  <si>
    <t>Residential Demolition Authorization Permit and Design Permit to demolish an existing single family dwelling and construct two new duplexes on a lot in the R-M zone district. (Environmental Determination: Categorical Exemption)</t>
  </si>
  <si>
    <t>B19-0429, B19-0430</t>
  </si>
  <si>
    <t>CP15-0145</t>
  </si>
  <si>
    <t>Special Use Permit, Design Permit and Density Bonus to construct a three story mixed use building to include a 1,600 ground floor commercial space and 12 apartment units in the CC zone district.</t>
  </si>
  <si>
    <t>1016 West Cliff</t>
  </si>
  <si>
    <t>CP17-0189</t>
  </si>
  <si>
    <t>Minor Land Division and Coastal Permit to divide a 17,454 square foot parcel into two parcels of 12,342 sq. ft. and 5,112 sq. ft. on site with an existing single-family dwelling on a parcel located in the R-1-5/CZ-O/SP-O/WCD-O zone district.</t>
  </si>
  <si>
    <t>CP17-0124</t>
  </si>
  <si>
    <t>(Phase II) Design Permit for a mixed use development to include 161 units, 7,719 square feet of commercial space, and underground parking as included in the previously-approved Delaware Addtion project located in the IG-PER2 Zone District.</t>
  </si>
  <si>
    <t>B17-0354, B17-0355, B17-0359</t>
  </si>
  <si>
    <t>08-115.0</t>
  </si>
  <si>
    <t>Tentative Subdivision Map and Design Permit to construct a four-story mixed-use building consisting of ground floor retail, and 17 residential condominium units on a property located in the CBD (Central Business District) zone district.  (Environmental Determination: Categorical Exemption) (Santa Cruz Hotel Corporation, owner/filed: 4/15/2015) RB (Demolish approx. 7,800 square feet commercial space, buid 4,300 square feet new commercial space)</t>
  </si>
  <si>
    <t>B20-0376</t>
  </si>
  <si>
    <t>CP15-0213</t>
  </si>
  <si>
    <t>Minor Land Division and Coastal Permit to divide a 10,000 square foot lot into two lots in the R-1-5/CZ-O zone district.</t>
  </si>
  <si>
    <t>CP16-0099</t>
  </si>
  <si>
    <t>Minor Land Division to re-subdivide two lots creating three lots in the R-1-5 zone district.</t>
  </si>
  <si>
    <t>CP15-0043, CP18-0050</t>
  </si>
  <si>
    <t>Tentative Map Extension for six additional years for an approved project that includes demolition of a commercial building and construction of a 3-story 3,600 sf mixed use building with 32 residential condominium units and ground floor commercial space (Application CP15-0043) (demolish commercial building: 9,115 square feet)</t>
  </si>
  <si>
    <t>CP12-0054</t>
  </si>
  <si>
    <t>Minor Land Division to create three lots from one lot in the R-1-10 zoning district.</t>
  </si>
  <si>
    <t>621 Sumner</t>
  </si>
  <si>
    <t>CP19-0044</t>
  </si>
  <si>
    <t>Residential Demolition Authorization Permit, Tentative Map, and Design Permit to combine two substandard parcels, demolish a single family dwelling, and construct two condominium duplex units and two detached condominium units located in the R-L (Multi-Family Residential - Low Density) zone district.  (Environmental Determination: Categorical Exemption) (Applicant: Charles and Lindsay Kaljian, filed 3/4/19) SH</t>
  </si>
  <si>
    <t>B19-0729, B19-0730, B19-0731</t>
  </si>
  <si>
    <t>2801 Mission</t>
  </si>
  <si>
    <t>CP18-0184, CP19-0036</t>
  </si>
  <si>
    <t xml:space="preserve">Design Permit for two new entryways at an existing industrial building in the IG-PER2 zone district.
Minor Modification to Design Permit (CP18-00184) to allow for an entry way for a multi-tenant building in the I-G/PER-2 (General Industrial; Performance Overlay) zone district.
975+ 460 square foot entry </t>
  </si>
  <si>
    <t>B19-0450, B18-0546</t>
  </si>
  <si>
    <t>Administrative Use Permit and Design Permit to convert a two-story office building to a seven unit apartment complex including a reconfiguration of parking and exterior alterations to the building included on the City's Historic Building Survey (Volume I, Page 110) on property  in the CC (Community Commercial) zone district. (Owner: Homeless Services Center Inc./Filed 6-24-19)(3,652 square feet building converted)</t>
  </si>
  <si>
    <t>CP20-0005</t>
  </si>
  <si>
    <t>Design Permit to construct a three story, 19,800 square foot building with 14 flex units (commercial condominiums) on a parcel located within the Delaware Addition Planned Development area and within the IG/Per-2 (General Industrial/Performance Overlay) zone district. (Environmental Determination: Categorical Exemption)</t>
  </si>
  <si>
    <t>B20-0166</t>
  </si>
  <si>
    <t>CP20-0056</t>
  </si>
  <si>
    <t>Design Permit to construct three two-story dwelling units on a vacant lot located in the R-L (Multiple Residence - Low Density) zone district.</t>
  </si>
  <si>
    <t>B20-0413, B20-0414</t>
  </si>
  <si>
    <t>Mission St</t>
  </si>
  <si>
    <t>CP18-0225</t>
  </si>
  <si>
    <t>Design Permit to demolish an existing commercial building and to construct a 10,000 square foot industrial building to include ice cream manufacturing, storage, and incidental  retail uses on a property in the IGP2 (General Industrial Performance Overlay) zone district. (demolish commercial building: 1,194 square feet; new building is 14,052)</t>
  </si>
  <si>
    <t>B19-0313</t>
  </si>
  <si>
    <t>CP17-0128</t>
  </si>
  <si>
    <t>Minor Land Division to create two lots, and a Variance to allow for a reduced front yard setback for the existing dwelling on property in the  R-1-5/CZO zone district. (Environmental Determination: Categorical Exemption).</t>
  </si>
  <si>
    <t>B19-0469</t>
  </si>
  <si>
    <t>CP17-0044</t>
  </si>
  <si>
    <t>Minor Land Division to split a 6.74 acre property into two lots: .71 acres and 6.03 arres; Design Permit to construct ten residential units for the developmentally disabled; Historic Alteration Permit and Water Course Development Permit to rehabilitate a single-family residence listed in Volume II, Page 27 of the City's Historic Building Survey and located within the management area of Pogonip Creek 2 and an Administrative Use Permit to allow a historic variation (multi-family residential development in the R-1-7 zone district) in exchange for rehabilitation of the historic building.</t>
  </si>
  <si>
    <t>Golf Club Drive</t>
  </si>
  <si>
    <t>B19-0042 thru B19-0052</t>
  </si>
  <si>
    <t>116 Gharkey</t>
  </si>
  <si>
    <t>CP18-0202</t>
  </si>
  <si>
    <t>Minor Land Division, Coastal Permit and Demolition Authroization Permit to demolish an existing single family residence, divide an existing lot into two parcels and construct two new homes on a parcel in the R-1-5/Coastal Zone Appeal district. (Environmental Determination: Categorical Exemption).</t>
  </si>
  <si>
    <t>B19-0408, B19-0410</t>
  </si>
  <si>
    <t>350 Ocean</t>
  </si>
  <si>
    <t>CP11-0005</t>
  </si>
  <si>
    <t>Demolition Authorization Permit, Planned Development Permit, Design Permit, and Tentative Map to construct a four-story, mixed-use development with 58 residential apartments and 5,269 square feet of commercial space on a 1.44-acre site in the RM/FP-O zone district. Tree Removal Permit to allow the removal of 14 Heritage Trees. Existing buildings to be demolished: 2 SFD and 5 multi-family dwellings with a combined 20 units for a total of 22 units to be demolished. (6,300 square feet new commercial, 63 new apartments)</t>
  </si>
  <si>
    <t>B19-0040</t>
  </si>
  <si>
    <t>CP17-0014</t>
  </si>
  <si>
    <t>Design permit, Boundary Adjustment, and Sign Permit to combine two parcels (001-033-13 and 001-033-14) and construct a 107,845 square foot self-storage building with a wall sign and a freestanding sign on a parcel in the I-G zone district. (Environmental Determination: Statutory Exemption</t>
  </si>
  <si>
    <t>B18-0032</t>
  </si>
  <si>
    <t>769 N Branciforte</t>
  </si>
  <si>
    <t>CP17-0012</t>
  </si>
  <si>
    <t>Residential Demolition Authorization Permit, Minor Land Division Permit, and Design Permit to demolish a single family home and construct a three unit townhome project on a parcel in the R-L zone district. (Environmental Determination: Categorical Exemption)</t>
  </si>
  <si>
    <t>B18-0710, B18-0711</t>
  </si>
  <si>
    <t>CP16-0182</t>
  </si>
  <si>
    <t>Tentative Parcel Map and Design Permit to remodel and add to a single family home and church resulting in four townhome units on a parcel in the R-L zone district. (Environmental Review: Categorical Exemption) (Church was 3180 square feet per assessor records)</t>
  </si>
  <si>
    <t>B17-0571, B18-0023 thru 0025</t>
  </si>
  <si>
    <t>2424 Mission</t>
  </si>
  <si>
    <t>CP15-0220</t>
  </si>
  <si>
    <t>Non-Residential Demolition Authorization, Design, Administrative Use, and Sign Permits to demolish a 32-room hotel and construct a new 60-room hotel in the CC (Community Commercial) and Mission Street Urban Design Overlay zone districts. (35,863 is new square footage)</t>
  </si>
  <si>
    <t>B17-0594</t>
  </si>
  <si>
    <t>515 Fair</t>
  </si>
  <si>
    <t>CP17-0062</t>
  </si>
  <si>
    <t>Design Permit, Historic Alteration Permit, Minor Land Division, Administrative Use Permit, and Coastal Exclusion to divide an existing parcel into two lots and construct a single-family residence and an accessory dwelling unit on one lot and a 3-unit condominium development on another lot, on-site with a historic landmark on a parcel located within the R-1-5/CZ-O zone district.</t>
  </si>
  <si>
    <t>B17-0672, B18-0605</t>
  </si>
  <si>
    <t>CP16-0201</t>
  </si>
  <si>
    <t>Residential Demolition Authorization Permit to demolish a single-family residence and a Design Permit to construct two new detached residential units on an R-L zoned lot.</t>
  </si>
  <si>
    <t>B17-0390, B17-0391</t>
  </si>
  <si>
    <t>301 Beach</t>
  </si>
  <si>
    <t>CP15-0056</t>
  </si>
  <si>
    <t>B16-0186</t>
  </si>
  <si>
    <t>Add 5 rooms to an existing hotel (13,015 square feet)</t>
  </si>
  <si>
    <t>131 Bixby</t>
  </si>
  <si>
    <t>CP13-0031</t>
  </si>
  <si>
    <t>Design Permit for a duplex on a vacant lot in the RM/CZO/FPO zoning district. (Environmental Determination:  Categorical Exemption)</t>
  </si>
  <si>
    <t>B14-0333</t>
  </si>
  <si>
    <t>324 Front</t>
  </si>
  <si>
    <t>CP21-0051</t>
  </si>
  <si>
    <t>Coastal Permit, Non-Residential Demolition Authorization Permit, Design Permit, Boundary Line Adjustment, Administrative Use Permit, and Heritage Tree Removal Permit, to demolish a commercial building, combine six parcels, and construct a six-story, 228-room hotel with  11,498 square feet of ground floor retail, banquet and conference space, restaurant, and bar  on property located within the CBD (Central Business District)/CZ-O (Coastal Zone Overlay)/FP-O (Floodplain Overlay) zone district and within the Front Street/Riverfront subarea of the Downtown Plan. The project requires approval of a Section 408 Permit from the US Army Corps of Engineers to allow for the placement of fill between the levee and the proposed building and to allow for the development of an outdoor extension area adjacent to the Riverway path. (150,633 square feet)</t>
  </si>
  <si>
    <t>CP21-0056</t>
  </si>
  <si>
    <t>902 Pacific</t>
  </si>
  <si>
    <t>333 Front</t>
  </si>
  <si>
    <t>CP21-0075</t>
  </si>
  <si>
    <t>Coastal Permit to demolish an existing structure and construct a seven-story mixed use building with 94 affordable residences, ground floor commercial, and second floor office space on a parcel located within the CBD/CZ-O/FP-O zone district and within the Pacific Avenue Retail District subarea of the Downtown Plan.  (Environmental Determination: Categorical Exemption) (Applicant: City of Santa Cruz; Filed: 4/5/2021)  (new building: 11,666 square feet commercial, 8717 office)</t>
  </si>
  <si>
    <t>Nonresidential Demolition Authorization Permit, Coastal Permit and Design Permit to demolish an existing structure and construct a new downtown Santa Cruz Pacific Station Metro Station including 22 bus bays, pedestrian circulation and crosswalks, and solar array canopies on a parcel located within the CBD/CZ-O/FP-O (Central Business District/Coastal Zone Overlay District/Floodplain District) zone district and within the Front Street/Riverfront Corridor subareas of the Downtown Plan.  (Environmental Determination: Categorical Exemption) (Applicant: City of Santa Cruz; Filed: 4/5/2021) (remove three buildings: 39,635 square feet)</t>
  </si>
  <si>
    <t>1416 Bay</t>
  </si>
  <si>
    <t>CP21-0077</t>
  </si>
  <si>
    <t>Design Permit to convert an existing single-family residence into a duplex and to convert an existing accessory dwelling unit into a single-family residence on a parcel located in the R-L (Multiple Residence-Low Density) zone district.</t>
  </si>
  <si>
    <t>Historic Alteration Permit with Historic Variation, Minor Land Division, and Coastal Permit to to split a lot with an existing dwelling single family residence listed in the Historic Building Survey into two new lots on a property located in the R-1-5 (Single Family Residence) zone district</t>
  </si>
  <si>
    <t>CP21-0071</t>
  </si>
  <si>
    <t>135 Gharkey</t>
  </si>
  <si>
    <t>1020 River</t>
  </si>
  <si>
    <t>CP21-0080</t>
  </si>
  <si>
    <t>Historic Alteration Permit and Minor Modification to permit 04-261 for a new 5,360 square foot dance studio building at the Tannery Arts Center in the IG/PER / FP-O (General IndustrialPerformance Overlay Zone / Flood Plain Overlay) zone district.</t>
  </si>
  <si>
    <t xml:space="preserve">314 Jessie </t>
  </si>
  <si>
    <t>CP21-0100</t>
  </si>
  <si>
    <t>Administrative Design Permit and Coastal Permit for the demolition of a 14-unit multi-family development and the construction of a 50-unit multi-family development including housing and supportive services on a parcel located in the RL (Multiple Residence-Low Density) zone district.</t>
  </si>
  <si>
    <t>415 Natural Bridges</t>
  </si>
  <si>
    <t>CP21-0059</t>
  </si>
  <si>
    <t>Lot line adjustment with 003-011-10 and Planned Development Permit, Design Permit, and Coastal Permit to construct a 100% affordable 20 unit SRO (Single Room Occupancy) project with a variation to allowed uses to allow an SRO use and variations development standards for building height, side yard setback, and number of parking spaces on a vacant lot in the R-L/CZ-O/SP-O (Multiple Residence - Low-Density/Coastal Zone Overlay/Shoreline Protection Overlay) zone district. This project involves the removal of one Heritage tree. This project requires a Coastal Permit which is appealable to the California Coastal Commission after all possible appeals are exhausted through the City.</t>
  </si>
  <si>
    <t>Design Permit to construct two new residential units on a parcel that currently contains a single-family residence located in the R-L (Multiple Residence - Low Density) zone district.</t>
  </si>
  <si>
    <t>821 N Branciforte</t>
  </si>
  <si>
    <t>CP21-0102</t>
  </si>
  <si>
    <t>189 Beach</t>
  </si>
  <si>
    <t>CP18-0018</t>
  </si>
  <si>
    <t>Coastal, Design, Administrative Use, and Historic Alteration Permits to add twelve hotel rooms and reconfigure the parking lot as part of an existing hotel development (Casablanca Inn) in the RTC zone district.</t>
  </si>
  <si>
    <t>B19-0153</t>
  </si>
  <si>
    <t>630 Water</t>
  </si>
  <si>
    <t>CP16-0050</t>
  </si>
  <si>
    <t>Design Permit, Special Use Permit and Major Modification to Permit 02-164 to add 20 SRO units to a parcel developed with 48 SRO's, 5 apartment units and commercial space located within the CC zone district.</t>
  </si>
  <si>
    <t>B17-0330</t>
  </si>
  <si>
    <t>Water</t>
  </si>
  <si>
    <t>413 Laurel</t>
  </si>
  <si>
    <t>CP16-0148</t>
  </si>
  <si>
    <t>Use determination to allow for conversion of an office building to two residential units (on the first floor and subterranean level) and a commercial unit in an existing building in the C-N zone district.  (Environmental Determination: Categorical Exemption) (VISTA CENTER FOR THE BLIND, owner/filed 7/27/16)</t>
  </si>
  <si>
    <t>B17-0321</t>
  </si>
  <si>
    <t>708 Water</t>
  </si>
  <si>
    <t>CP16-0126</t>
  </si>
  <si>
    <t>Lot Line Adjustment, Residential and NonResidential Demolition Authorization Permits, Design Permit, and Special Use Permit to combine three parcels, demolish residential and commercial buildings, and to construct a mixed-use, 41-unit, 100% affordable rental housing development in the CC Zone District.</t>
  </si>
  <si>
    <t>B17-0596</t>
  </si>
  <si>
    <t>230 Grandview</t>
  </si>
  <si>
    <t>CP15-0214</t>
  </si>
  <si>
    <t>Residential Demolition Permit, design permit, and coastal permit to demolish an existing single family dwelling and construct 12 three-bedroom apartments on a parcel in the R-L/CZ-O zone district. This project requires removal of one Heritage tree. (Environmental determination: categorical exemption)</t>
  </si>
  <si>
    <t>B16-0322, B16-0323, B16-0324</t>
  </si>
  <si>
    <t>1547 Pacific</t>
  </si>
  <si>
    <t>CP10-0170</t>
  </si>
  <si>
    <t>79 residential units and 5,750 square feet commercial</t>
  </si>
  <si>
    <t>200 High Rd</t>
  </si>
  <si>
    <t>CP17-0214</t>
  </si>
  <si>
    <t>Design Permit and Boundary Adjustment to combine two parcels and to construct a 14,100 square foot mixed use building with two 3-bedroom flex residential units and 11,520 square feet of commercial/industrial space.</t>
  </si>
  <si>
    <t>B18-0667</t>
  </si>
  <si>
    <t>214 Plymouth</t>
  </si>
  <si>
    <t>CP17-0130</t>
  </si>
  <si>
    <t>Lot split and construction of a duplex on each new lot.</t>
  </si>
  <si>
    <t>300 Panetta</t>
  </si>
  <si>
    <t>CP17-0220</t>
  </si>
  <si>
    <t>Design Permit and Boundary Line Adjustment to construct a new three story mixed use building with three residential flex-units and office space in the Delaware Addition Planned Development Project located in a IG/PER-2 Zone District.</t>
  </si>
  <si>
    <t>B18-0428</t>
  </si>
  <si>
    <t>225 Meder</t>
  </si>
  <si>
    <t>CP17-0006</t>
  </si>
  <si>
    <t>Residential Demolition Authorization Permit to demolish a single family residence, and a Planned Development Permit, Minor Land Division, Design Permit, and Heritage Tree Removal Permit to construct two duplexes as a townhouse development on a parcel located in the R-1-5 zone district.</t>
  </si>
  <si>
    <t>B17-0400, B17-0401, B17-0402</t>
  </si>
  <si>
    <t>CP13-0033</t>
  </si>
  <si>
    <t>Planned Development, Design and Coastal Permits fora  four-story, 82-room hotel in the IG-P/CZ zoning district.  (Environmental Determination:  Mitigated Negative Declaration )</t>
  </si>
  <si>
    <t>2956 Mission</t>
  </si>
  <si>
    <t>B13-0539</t>
  </si>
  <si>
    <t>2656 Mission</t>
  </si>
  <si>
    <t>CP16-0190</t>
  </si>
  <si>
    <t>Design permit for a new 11,611 square foot industrial/warehouse building in the IGP2/Mission Street Overlay zone district. (Environmental Determination: Categorical Exemption)</t>
  </si>
  <si>
    <t>B17-0163</t>
  </si>
  <si>
    <t>618 Windsor</t>
  </si>
  <si>
    <t>CP14-0152</t>
  </si>
  <si>
    <t>Design and Residential Demolition Authorization Permit(s) to demolish existing SFD and construct five rental units including two duplexes and one detached unit in the R-L zone district.</t>
  </si>
  <si>
    <t>B16-0196 thru B16-0199</t>
  </si>
  <si>
    <t>160 Jewell</t>
  </si>
  <si>
    <t>REVISED BLURB: Major Modification of Use Permit/Site Supervision Permit No. SS-65-18, Minor Land Division, Slope Variance, and Special Use, Design, Conditional Fence, and Sign Permits for a two-story memory care facility with 51 residential units located at the existing Elk's Lodge property in the R-1-5/RM zoning district. The project requires removal of seven Heritage trees.</t>
  </si>
  <si>
    <t>B13-0572</t>
  </si>
  <si>
    <t>CP12-0076</t>
  </si>
  <si>
    <t>1804 Ocean</t>
  </si>
  <si>
    <t>CP14-0157</t>
  </si>
  <si>
    <t>Planned Development, Tentative Subdivision Map, Residential Demolition, Design, and  Special Use Permits to demolish a single-family house and accompanying accessory structures and construct eleven residential townhouses, five of which are live/work combinations, on a property in the PA zone district  (Environmental Determination: Categorical Exemption) (Baldwin Wendy Rose Trustee Eta, owner/filed: 11/25/2014)</t>
  </si>
  <si>
    <t>B15-0432 etc</t>
  </si>
  <si>
    <t>555 Pacific</t>
  </si>
  <si>
    <t>Design, Coastal, Planned Development, and Administrative Use Permits and Subdivision to construct a four-story building with 94 residential Small Ownership Units (SOUs) and 4,680 square feet of ground floor commercial space with outdoor seating and below-grade parking structure located on a vacant lot in the CBD-E/CZ-O/FP-O zoning district. (Environmental Determination: Statutory Exemption)</t>
  </si>
  <si>
    <t>CP13-0021</t>
  </si>
  <si>
    <t>B15-0045</t>
  </si>
  <si>
    <t>716 Seabright</t>
  </si>
  <si>
    <t>CP14-0146</t>
  </si>
  <si>
    <t>Subdivision, Coastal Permit, Design Permit, and Boundary Line Adjustment to merge three vacant lots, construct an 11-unit townhouse development, and remove four heritage trees within the R-L/CZ-O Zoning District.</t>
  </si>
  <si>
    <t>B15-0377 etc B15-0379 not finalled</t>
  </si>
  <si>
    <t>120 Toledo</t>
  </si>
  <si>
    <t>Residential Demolition Authorization Permit and Design Permit to demolish an existing single family dwelling and construct a duplex on a property in the R-L zone district. (Environmental Determination: Categorical Exemption)</t>
  </si>
  <si>
    <t>CP17-0211</t>
  </si>
  <si>
    <t>B18-0043</t>
  </si>
  <si>
    <t>514 Frederick St</t>
  </si>
  <si>
    <t>407 Broadway</t>
  </si>
  <si>
    <t>716 Darwin</t>
  </si>
  <si>
    <t>710 Emeline</t>
  </si>
  <si>
    <t>1314-1400 Ocean</t>
  </si>
  <si>
    <t>745 Ocean</t>
  </si>
  <si>
    <t>B16-0006 etc</t>
  </si>
  <si>
    <t>dp/sub/lla and cp and demo to remove heritage tree, existing house and construct 4 townhomes on an RL zone district. ed/ce</t>
  </si>
  <si>
    <t>09-035</t>
  </si>
  <si>
    <t>CP13-0112</t>
  </si>
  <si>
    <t>Major Modification to a previously-approved application (09-0036) for a Design Permit and Planned Development to construct a 111-room hotel, and an Administrative Use Permit for a low-risk alcohol outlet in the RM Zoning District.  The modification includes a parking variation to eliminate a floor of parking, with the required parking spaces being provided through a combination of parking lifts and a full-time valet service, in addition to reducing the hotel to 106 rooms.  (Environmental Determination: Categorical Exemption) (California Coastal Resorts LLC, owner/filed: 8/22/2013) RB</t>
  </si>
  <si>
    <t>B13-0574</t>
  </si>
  <si>
    <t>Lot Line adjustment to combine three parcels into one parcel, Design Permit to construct 15 apartment units, Demolition Authorization Permit to demolish one single family dwelling on three parcesl zoned RM.</t>
  </si>
  <si>
    <t>CP15-0016</t>
  </si>
  <si>
    <t>B16-0129</t>
  </si>
  <si>
    <t>CP15-0011</t>
  </si>
  <si>
    <t>Residential Demolition Authorization Permit to demolish a single-family house and a Design Permit to construct a residential triplex in the RL (Multiple Residence) zone district.</t>
  </si>
  <si>
    <t>B15-0241</t>
  </si>
  <si>
    <t>Non-Residential Demolition Authorization Permit, Lot Line adjustment and Design Permit to demolish a commercial building, combine two lots and construct 8,405 square feet of commercial space within in two buildings.</t>
  </si>
  <si>
    <t>CP15-0060</t>
  </si>
  <si>
    <t>B16-0239</t>
  </si>
  <si>
    <t xml:space="preserve">Design and Administrative Use Permits for a new commercial building and signage containing a fast food restaurant (Starbucks), outdoor seating, and a parking lot on a vacant parcel;  Boundary Line Adjustment to combine three lots into a single parcel in the CC (Community Commercial) Zoning District. </t>
  </si>
  <si>
    <t>CP14-0003</t>
  </si>
  <si>
    <t>B16-0356</t>
  </si>
  <si>
    <t>109 S Rapetta</t>
  </si>
  <si>
    <t>CP21-0060</t>
  </si>
  <si>
    <t>Final Map Amendment, Boundary Adjustment, and Major Modification to permit  #97-279 to amend the El Rancho Carbonera subdivision map and modify Lot B to allow for residential development on a parcel located in the R-1-7 (Single Family Residence) zone district.</t>
  </si>
  <si>
    <t>B21-0319 thru 321</t>
  </si>
  <si>
    <t>B21-0431</t>
  </si>
  <si>
    <t>200 Panetta</t>
  </si>
  <si>
    <t>CP21-0133</t>
  </si>
  <si>
    <t>350 Encinal</t>
  </si>
  <si>
    <t>CP21-0058</t>
  </si>
  <si>
    <t>Design Permit to construct an approximately 8,870 square foot building with two light industrial/flex space units on Lot 4 of a property within the I-G/PER-2 (General Industrial - Performance Overlay) zone district and within the Delaware Addition Planned Development.</t>
  </si>
  <si>
    <t>Minor Modification to permit DP-61-13 (Construct addition and site modifications for Goodwill use) to demolish 438 square feet and construct a two-story 8,483 square foot addition onto an existing commercial building located within the I-G (General Industrial) zone district.</t>
  </si>
  <si>
    <t>118 Ortalon</t>
  </si>
  <si>
    <t>CP21-0160</t>
  </si>
  <si>
    <t>Minor Land Division and Large Home Design Permit for a four lot tentative parcel map, with a variation to minimum lot size for two lots, on a 174,457 square foot lot with an existing single family home and to construct a new home exceeding 4,000 square feet on one of the new lots in the R-1-10 (Single-Family Residence - 10,000 sq. ft. min) zone district.</t>
  </si>
  <si>
    <t>515 Cedar</t>
  </si>
  <si>
    <t>CP21-0178</t>
  </si>
  <si>
    <t>150 Felker</t>
  </si>
  <si>
    <t>CP21-0137</t>
  </si>
  <si>
    <t>Major Modification to Administrative Use Permit 03-218 and Design Permit for additions to an existing two-story restaurant located in the CBD (Central Business District) zone district and within the Cedar Street Village Area of the Downtown Plan.</t>
  </si>
  <si>
    <t>Design Permit and density bonus request to construct a 32 unit apartment complex on a site in the R-M (Multiple Residence - Medium-Density) zone district.</t>
  </si>
  <si>
    <t>B21-0614</t>
  </si>
  <si>
    <t>B21-0529</t>
  </si>
  <si>
    <t>B21-0588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</si>
</sst>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0"/>
      <name val="Arial"/>
      <family val="2"/>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1" fillId="0" borderId="0" xfId="0" applyFont="1"/>
    <xf numFmtId="0" fontId="0" fillId="0" borderId="0" xfId="0" applyFill="1"/>
    <xf numFmtId="0" fontId="2" fillId="0" borderId="0" xfId="0" applyFont="1" applyFill="1"/>
    <xf numFmtId="3" fontId="1" fillId="0" borderId="0" xfId="0" applyNumberFormat="1" applyFont="1"/>
    <xf numFmtId="0" fontId="2" fillId="0" borderId="0" xfId="0" applyFont="1"/>
    <xf numFmtId="0" fontId="0" fillId="0" borderId="0" xfId="0" pivotButton="1"/>
    <xf numFmtId="0" fontId="0" fillId="0" borderId="0" xfId="0" applyAlignment="1">
      <alignment horizontal="left"/>
    </xf>
    <xf numFmtId="14" fontId="0" fillId="0" borderId="0" xfId="0" applyNumberFormat="1"/>
    <xf numFmtId="16" fontId="0" fillId="0" borderId="0" xfId="0" applyNumberFormat="1"/>
    <xf numFmtId="0" fontId="0" fillId="0" borderId="0" xfId="0" applyNumberFormat="1"/>
    <xf numFmtId="14" fontId="0" fillId="0" borderId="0" xfId="0" applyNumberFormat="1" applyFill="1"/>
    <xf numFmtId="0" fontId="2" fillId="0" borderId="0" xfId="0" applyFont="1" applyAlignment="1"/>
    <xf numFmtId="3" fontId="0" fillId="0" borderId="0" xfId="0" applyNumberFormat="1"/>
    <xf numFmtId="14" fontId="2" fillId="0" borderId="0" xfId="0" applyNumberFormat="1" applyFont="1"/>
    <xf numFmtId="0" fontId="0" fillId="0" borderId="0" xfId="0" applyNumberFormat="1" applyFill="1"/>
  </cellXfs>
  <cellStyles count="1">
    <cellStyle name="Normal" xfId="0" builtinId="0"/>
  </cellStyles>
  <dxfs count="7">
    <dxf>
      <numFmt numFmtId="0" formatCode="General"/>
    </dxf>
    <dxf>
      <numFmt numFmtId="0" formatCode="General"/>
    </dxf>
    <dxf>
      <numFmt numFmtId="0" formatCode="General"/>
    </dxf>
    <dxf>
      <numFmt numFmtId="0" formatCode="General"/>
    </dxf>
    <dxf>
      <numFmt numFmtId="0" formatCode="General"/>
    </dxf>
    <dxf>
      <numFmt numFmtId="19" formatCode="m/d/yyyy"/>
    </dxf>
    <dxf>
      <font>
        <b/>
        <i val="0"/>
        <strike val="0"/>
        <condense val="0"/>
        <extend val="0"/>
        <outline val="0"/>
        <shadow val="0"/>
        <u val="none"/>
        <vertAlign val="baseline"/>
        <sz val="10"/>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Administrator" refreshedDate="44571.496549768519" createdVersion="5" refreshedVersion="5" minRefreshableVersion="3" recordCount="114">
  <cacheSource type="worksheet">
    <worksheetSource name="Table3"/>
  </cacheSource>
  <cacheFields count="23">
    <cacheField name="Address" numFmtId="0">
      <sharedItems/>
    </cacheField>
    <cacheField name="permit no" numFmtId="0">
      <sharedItems/>
    </cacheField>
    <cacheField name="Description" numFmtId="0">
      <sharedItems longText="1"/>
    </cacheField>
    <cacheField name="date applied" numFmtId="0">
      <sharedItems containsNonDate="0" containsDate="1" containsString="0" containsBlank="1" minDate="2007-03-22T00:00:00" maxDate="2021-12-15T00:00:00"/>
    </cacheField>
    <cacheField name="date approved" numFmtId="14">
      <sharedItems containsNonDate="0" containsDate="1" containsString="0" containsBlank="1" minDate="2002-11-01T00:00:00" maxDate="2021-11-09T00:00:00"/>
    </cacheField>
    <cacheField name="Bldg permit no" numFmtId="0">
      <sharedItems containsBlank="1"/>
    </cacheField>
    <cacheField name="bldg permit issued date" numFmtId="0">
      <sharedItems containsNonDate="0" containsDate="1" containsString="0" containsBlank="1" minDate="2014-07-03T00:00:00" maxDate="2021-08-25T00:00:00"/>
    </cacheField>
    <cacheField name="Bldg permit finaled date" numFmtId="0">
      <sharedItems containsNonDate="0" containsDate="1" containsString="0" containsBlank="1" minDate="2017-08-03T00:00:00" maxDate="2021-10-20T00:00:00"/>
    </cacheField>
    <cacheField name="Status" numFmtId="0">
      <sharedItems containsBlank="1" count="6">
        <s v="Applied"/>
        <s v="Approved"/>
        <s v="Finaled"/>
        <s v="Under Constuction"/>
        <s v="" u="1"/>
        <m u="1"/>
      </sharedItems>
    </cacheField>
    <cacheField name="Neighborhood" numFmtId="0">
      <sharedItems containsBlank="1" count="20">
        <s v="Beach"/>
        <s v="Carbonera Sphere"/>
        <s v="Downtown"/>
        <s v="Golf Club Drive"/>
        <s v="Harvey West"/>
        <s v="Lower Eastside"/>
        <s v="Lower Westside"/>
        <s v="Mission St"/>
        <s v="Ocean St"/>
        <s v="River/Front"/>
        <s v="Soquel Ave"/>
        <s v="Upper Eastside"/>
        <s v="Upper Westside"/>
        <s v="Water"/>
        <s v="Westside Industrial"/>
        <m u="1"/>
        <s v="le" u="1"/>
        <s v="uw" u="1"/>
        <s v="lw" u="1"/>
        <s v="ue" u="1"/>
      </sharedItems>
    </cacheField>
    <cacheField name="New dwellings" numFmtId="0">
      <sharedItems containsString="0" containsBlank="1" containsNumber="1" containsInteger="1" minValue="1" maxValue="398"/>
    </cacheField>
    <cacheField name="Demo dwellings" numFmtId="0">
      <sharedItems containsString="0" containsBlank="1" containsNumber="1" containsInteger="1" minValue="1" maxValue="44"/>
    </cacheField>
    <cacheField name="Net dwellings" numFmtId="0">
      <sharedItems containsSemiMixedTypes="0" containsString="0" containsNumber="1" containsInteger="1" minValue="-44" maxValue="386"/>
    </cacheField>
    <cacheField name="New commercial" numFmtId="0">
      <sharedItems containsString="0" containsBlank="1" containsNumber="1" containsInteger="1" minValue="351" maxValue="150633"/>
    </cacheField>
    <cacheField name="demo commercial" numFmtId="0">
      <sharedItems containsString="0" containsBlank="1" containsNumber="1" containsInteger="1" minValue="438" maxValue="39635"/>
    </cacheField>
    <cacheField name="net commercial" numFmtId="0">
      <sharedItems containsSemiMixedTypes="0" containsString="0" containsNumber="1" containsInteger="1" minValue="-39635" maxValue="140634"/>
    </cacheField>
    <cacheField name="new industrial" numFmtId="0">
      <sharedItems containsString="0" containsBlank="1" containsNumber="1" containsInteger="1" minValue="1435" maxValue="18600"/>
    </cacheField>
    <cacheField name="demo industrial" numFmtId="0">
      <sharedItems containsNonDate="0" containsString="0" containsBlank="1"/>
    </cacheField>
    <cacheField name="net industrial" numFmtId="0">
      <sharedItems containsSemiMixedTypes="0" containsString="0" containsNumber="1" containsInteger="1" minValue="0" maxValue="18600"/>
    </cacheField>
    <cacheField name="new office" numFmtId="0">
      <sharedItems containsString="0" containsBlank="1" containsNumber="1" containsInteger="1" minValue="3777" maxValue="23195"/>
    </cacheField>
    <cacheField name="demo office" numFmtId="0">
      <sharedItems containsString="0" containsBlank="1" containsNumber="1" containsInteger="1" minValue="3652" maxValue="3696"/>
    </cacheField>
    <cacheField name="net office" numFmtId="0">
      <sharedItems containsSemiMixedTypes="0" containsString="0" containsNumber="1" containsInteger="1" minValue="-3652" maxValue="23195"/>
    </cacheField>
    <cacheField name="Net hotel rooms" numFmtId="0">
      <sharedItems containsString="0" containsBlank="1" containsNumber="1" containsInteger="1" minValue="40" maxValue="16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4">
  <r>
    <s v="902 Third"/>
    <s v="CP18-0127"/>
    <s v="Coastal Permit, Design Permit, and Planned Development Permit to convert a 25-room motel to 21 SRO's and 11 apartments on a parcel located in the RTB/CZ-O zone district."/>
    <d v="2018-06-28T00:00:00"/>
    <m/>
    <m/>
    <m/>
    <m/>
    <x v="0"/>
    <x v="0"/>
    <n v="32"/>
    <m/>
    <n v="32"/>
    <m/>
    <m/>
    <n v="0"/>
    <m/>
    <m/>
    <n v="0"/>
    <m/>
    <m/>
    <n v="0"/>
    <m/>
  </r>
  <r>
    <s v="190 West Cliff"/>
    <s v="CP18-0043"/>
    <s v="Coastal Permit, Design Permit, Special Use Permit, Density Bonus Request to exceed height, Encroachment Permit for street and intersection improvements, and Tentative Map to construct a four-story mixed use project consisting of two levels of underground parking, ground level commercial, and 89 residential condominium units on a parcel located in the RTB(PER)/CZ-O/SP-O zone district. 16,188 square feet commercial"/>
    <d v="2018-02-27T00:00:00"/>
    <d v="2019-10-22T00:00:00"/>
    <m/>
    <m/>
    <m/>
    <x v="1"/>
    <x v="0"/>
    <n v="89"/>
    <m/>
    <n v="89"/>
    <n v="16188"/>
    <m/>
    <n v="16188"/>
    <m/>
    <m/>
    <n v="0"/>
    <m/>
    <m/>
    <n v="0"/>
    <m/>
  </r>
  <r>
    <s v="189 Beach"/>
    <s v="CP18-0018"/>
    <s v="Coastal, Design, Administrative Use, and Historic Alteration Permits to add twelve hotel rooms and reconfigure the parking lot as part of an existing hotel development (Casablanca Inn) in the RTC zone district."/>
    <d v="2018-01-23T00:00:00"/>
    <d v="2018-05-02T00:00:00"/>
    <s v="B19-0153"/>
    <d v="2019-12-12T00:00:00"/>
    <d v="2021-01-28T00:00:00"/>
    <x v="2"/>
    <x v="0"/>
    <m/>
    <m/>
    <n v="0"/>
    <n v="2237"/>
    <m/>
    <n v="2237"/>
    <m/>
    <m/>
    <n v="0"/>
    <m/>
    <m/>
    <n v="0"/>
    <m/>
  </r>
  <r>
    <s v="215 Beach"/>
    <s v="CP13-0059"/>
    <s v="Historic Demolition, Residential Demolition Authorization, Design, Coastal, Planned Development, and Administrative Use Permits, Boundary Adjustment, and Historic Building Survey Deletion to demolish an existing 44-unit residential complex except for a portion of the existing building and tower and construct a 165-room hotel with restaurant, meeting rooms, and a partially underground garage in the RTC/CZO/SPO zone district. (Environmental Determination: EIR)       "/>
    <d v="2013-05-20T00:00:00"/>
    <d v="2014-08-13T00:00:00"/>
    <s v="B19-0017"/>
    <d v="2019-12-19T00:00:00"/>
    <m/>
    <x v="3"/>
    <x v="0"/>
    <m/>
    <n v="44"/>
    <n v="-44"/>
    <m/>
    <m/>
    <n v="0"/>
    <m/>
    <m/>
    <n v="0"/>
    <m/>
    <m/>
    <n v="0"/>
    <n v="165"/>
  </r>
  <r>
    <s v="313 Riverside"/>
    <s v="07-050.0"/>
    <s v="dp/cp/rda/aup/pd/lla to demo 3 hotels (peter pan, super 8 and big 6 motels with 64 rooms and two manager's units and one house, and construct a new 150 room hotel with rest bar, meeting facilities and underground parking in the rtc/czo/spo/fp zone district. ed/ce"/>
    <d v="2007-03-22T00:00:00"/>
    <d v="2008-09-09T00:00:00"/>
    <s v="B15-0057"/>
    <d v="2016-07-14T00:00:00"/>
    <m/>
    <x v="3"/>
    <x v="0"/>
    <m/>
    <m/>
    <n v="0"/>
    <m/>
    <m/>
    <n v="0"/>
    <m/>
    <m/>
    <n v="0"/>
    <m/>
    <m/>
    <n v="0"/>
    <n v="87"/>
  </r>
  <r>
    <s v="550 Second"/>
    <s v="CP16-0149"/>
    <s v="Commercial Demolition Authorization Permit to demolish a 20-Room Hotel and Design, Coastal and Special Use Permit to construct a 60-Room Hotel with Basement Parking in the R-T(B) Zone District."/>
    <d v="2016-07-28T00:00:00"/>
    <d v="2017-06-27T00:00:00"/>
    <s v="B18-0302"/>
    <d v="2019-03-15T00:00:00"/>
    <m/>
    <x v="3"/>
    <x v="0"/>
    <m/>
    <m/>
    <n v="0"/>
    <m/>
    <m/>
    <n v="0"/>
    <m/>
    <m/>
    <n v="0"/>
    <m/>
    <m/>
    <n v="0"/>
    <n v="40"/>
  </r>
  <r>
    <s v="301 Beach"/>
    <s v="CP15-0056"/>
    <s v="Add 5 rooms to an existing hotel (13,015 square feet)"/>
    <d v="2015-04-15T00:00:00"/>
    <d v="2015-10-07T00:00:00"/>
    <s v="B16-0186"/>
    <d v="2016-10-17T00:00:00"/>
    <m/>
    <x v="3"/>
    <x v="0"/>
    <m/>
    <m/>
    <n v="0"/>
    <n v="13015"/>
    <m/>
    <n v="13015"/>
    <m/>
    <m/>
    <n v="0"/>
    <m/>
    <m/>
    <n v="0"/>
    <m/>
  </r>
  <r>
    <s v="109 S Rapetta"/>
    <s v="CP21-0060"/>
    <s v="Final Map Amendment, Boundary Adjustment, and Major Modification to permit  #97-279 to amend the El Rancho Carbonera subdivision map and modify Lot B to allow for residential development on a parcel located in the R-1-7 (Single Family Residence) zone district."/>
    <d v="2021-08-12T00:00:00"/>
    <m/>
    <m/>
    <m/>
    <m/>
    <x v="0"/>
    <x v="1"/>
    <n v="1"/>
    <m/>
    <n v="1"/>
    <m/>
    <m/>
    <n v="0"/>
    <m/>
    <m/>
    <n v="0"/>
    <m/>
    <m/>
    <n v="0"/>
    <m/>
  </r>
  <r>
    <s v="130 Center"/>
    <s v="CP21-0011"/>
    <s v="Non-residential Demolition Authorization Permit to demolish an existing commercial building, a Density Bonus request to exceed height and Floor Area Ratio and reduce setbacks, and a Special Use Permit, Coastal Permit, and Design Permit to construct a six story, mixed-use building with 233 Single Room Occupancy (SRO) units and 2,618 sq. ft. of ground floor commercial space on a parcel located in the RTC/CZ-O/FP-O (Tourist Residential Beach Commercial/Coastal Zone Overlay/Floodplain Overlay) zone districts and Beach and South of Laurel Area Plan."/>
    <d v="2021-02-16T00:00:00"/>
    <m/>
    <m/>
    <m/>
    <m/>
    <x v="0"/>
    <x v="2"/>
    <n v="233"/>
    <m/>
    <n v="233"/>
    <n v="2618"/>
    <n v="13159"/>
    <n v="-10541"/>
    <m/>
    <m/>
    <n v="0"/>
    <m/>
    <m/>
    <n v="0"/>
    <m/>
  </r>
  <r>
    <s v="417 Cedar"/>
    <s v="CP19-0156"/>
    <s v="Design permit for first and second floor additions (351 square feet) to a non contributing commercial structure located in a National Register Historic District and the CC (Community Commercial) zone district."/>
    <d v="2019-10-15T00:00:00"/>
    <m/>
    <m/>
    <m/>
    <m/>
    <x v="0"/>
    <x v="2"/>
    <m/>
    <m/>
    <n v="0"/>
    <n v="351"/>
    <m/>
    <n v="351"/>
    <m/>
    <m/>
    <n v="0"/>
    <m/>
    <m/>
    <n v="0"/>
    <m/>
  </r>
  <r>
    <s v="2035 N Pacific"/>
    <s v="CP19-0122"/>
    <s v="Design Permit and Slope Variance to demolish an existing 3,696 square foot office building and construct a mixed-use building that includes 3,777 square feet of ground floor office space and 26 units above within 10 feet of a 30 percent slope, and a Variance to sidewalk width in the CBD (Central Business District) zone district. This project involves removal of one Heritage tree. (Environmental Determination: Mitigated Negative Declaration)"/>
    <d v="2019-07-24T00:00:00"/>
    <m/>
    <m/>
    <m/>
    <m/>
    <x v="0"/>
    <x v="2"/>
    <n v="26"/>
    <m/>
    <n v="26"/>
    <m/>
    <m/>
    <n v="0"/>
    <m/>
    <m/>
    <n v="0"/>
    <n v="3777"/>
    <n v="3696"/>
    <n v="81"/>
    <m/>
  </r>
  <r>
    <s v="515 Cedar"/>
    <s v="CP21-0178"/>
    <s v="Major Modification to Administrative Use Permit 03-218 and Design Permit for additions to an existing two-story restaurant located in the CBD (Central Business District) zone district and within the Cedar Street Village Area of the Downtown Plan."/>
    <d v="2021-12-06T00:00:00"/>
    <m/>
    <m/>
    <m/>
    <m/>
    <x v="0"/>
    <x v="2"/>
    <m/>
    <m/>
    <n v="0"/>
    <n v="971"/>
    <m/>
    <n v="971"/>
    <m/>
    <m/>
    <n v="0"/>
    <m/>
    <m/>
    <n v="0"/>
    <m/>
  </r>
  <r>
    <s v="818 Pacific"/>
    <s v="CP20-0138"/>
    <s v="Coastal Permit to demolish three commercial buildings and construct a seven-story, mixed-use building with 85 affordable residential apartments, 15,228 square feet of ground floor commercial and residential amenity space, and 15,665 feet of medical office space on the second floor, on a property located within the CBD/CZ-O/FP-O zone district and within the Pacific Avenue Retail District and Front Street/Riverfront Corridor subareas of the Downtown Plan. (Demolish 3 commercial buildings: 21,728 square feet)"/>
    <d v="2020-10-20T00:00:00"/>
    <d v="2020-12-02T00:00:00"/>
    <s v="B21-0431"/>
    <m/>
    <m/>
    <x v="1"/>
    <x v="2"/>
    <n v="85"/>
    <m/>
    <n v="85"/>
    <n v="30893"/>
    <n v="21728"/>
    <n v="9165"/>
    <m/>
    <m/>
    <n v="0"/>
    <m/>
    <m/>
    <n v="0"/>
    <m/>
  </r>
  <r>
    <s v="1013 Pacific"/>
    <s v="08-115.0"/>
    <s v="Tentative Subdivision Map and Design Permit to construct a four-story mixed-use building consisting of ground floor retail, and 17 residential condominium units on a property located in the CBD (Central Business District) zone district.  (Environmental Determination: Categorical Exemption) (Santa Cruz Hotel Corporation, owner/filed: 4/15/2015) RB (Demolish approx. 7,800 square feet commercial space, buid 4,300 square feet new commercial space)"/>
    <d v="2008-07-03T00:00:00"/>
    <d v="2017-09-26T00:00:00"/>
    <s v="B20-0376"/>
    <m/>
    <m/>
    <x v="1"/>
    <x v="2"/>
    <n v="17"/>
    <m/>
    <n v="17"/>
    <n v="4300"/>
    <n v="7800"/>
    <n v="-3500"/>
    <m/>
    <m/>
    <n v="0"/>
    <m/>
    <m/>
    <n v="0"/>
    <m/>
  </r>
  <r>
    <s v="902 Pacific"/>
    <s v="CP21-0056"/>
    <s v="Coastal Permit to demolish an existing structure and construct a seven-story mixed use building with 94 affordable residences, ground floor commercial, and second floor office space on a parcel located within the CBD/CZ-O/FP-O zone district and within the Pacific Avenue Retail District subarea of the Downtown Plan.  (Environmental Determination: Categorical Exemption) (Applicant: City of Santa Cruz; Filed: 4/5/2021)  (new building: 11,666 square feet commercial, 8717 office)"/>
    <d v="2021-04-05T00:00:00"/>
    <d v="2021-06-02T00:00:00"/>
    <m/>
    <m/>
    <m/>
    <x v="1"/>
    <x v="2"/>
    <n v="94"/>
    <m/>
    <n v="94"/>
    <n v="11666"/>
    <m/>
    <n v="11666"/>
    <m/>
    <m/>
    <n v="0"/>
    <n v="8717"/>
    <m/>
    <n v="8717"/>
    <m/>
  </r>
  <r>
    <s v="333 Front"/>
    <s v="CP21-0075"/>
    <s v="Nonresidential Demolition Authorization Permit, Coastal Permit and Design Permit to demolish an existing structure and construct a new downtown Santa Cruz Pacific Station Metro Station including 22 bus bays, pedestrian circulation and crosswalks, and solar array canopies on a parcel located within the CBD/CZ-O/FP-O (Central Business District/Coastal Zone Overlay District/Floodplain District) zone district and within the Front Street/Riverfront Corridor subareas of the Downtown Plan.  (Environmental Determination: Categorical Exemption) (Applicant: City of Santa Cruz; Filed: 4/5/2021) (remove three buildings: 39,635 square feet)"/>
    <d v="2021-05-07T00:00:00"/>
    <d v="2021-06-02T00:00:00"/>
    <m/>
    <m/>
    <m/>
    <x v="1"/>
    <x v="2"/>
    <m/>
    <m/>
    <n v="0"/>
    <m/>
    <n v="39635"/>
    <n v="-39635"/>
    <m/>
    <m/>
    <n v="0"/>
    <m/>
    <m/>
    <n v="0"/>
    <m/>
  </r>
  <r>
    <s v="413 Laurel"/>
    <s v="CP16-0148"/>
    <s v="Use determination to allow for conversion of an office building to two residential units (on the first floor and subterranean level) and a commercial unit in an existing building in the C-N zone district.  (Environmental Determination: Categorical Exemption) (VISTA CENTER FOR THE BLIND, owner/filed 7/27/16)"/>
    <d v="2016-07-27T00:00:00"/>
    <d v="2016-10-19T00:00:00"/>
    <s v="B17-0321"/>
    <d v="2017-06-19T00:00:00"/>
    <d v="2020-02-27T00:00:00"/>
    <x v="2"/>
    <x v="2"/>
    <n v="2"/>
    <m/>
    <n v="2"/>
    <m/>
    <n v="2595"/>
    <n v="-2595"/>
    <m/>
    <m/>
    <n v="0"/>
    <m/>
    <m/>
    <n v="0"/>
    <m/>
  </r>
  <r>
    <s v="1547 Pacific"/>
    <s v="CP10-0170"/>
    <s v="79 residential units and 5,750 square feet commercial"/>
    <m/>
    <m/>
    <m/>
    <m/>
    <d v="2020-08-03T00:00:00"/>
    <x v="2"/>
    <x v="2"/>
    <n v="79"/>
    <m/>
    <n v="79"/>
    <n v="5750"/>
    <m/>
    <n v="5750"/>
    <m/>
    <m/>
    <n v="0"/>
    <m/>
    <m/>
    <n v="0"/>
    <m/>
  </r>
  <r>
    <s v="555 Pacific"/>
    <s v="CP13-0021"/>
    <s v="Design, Coastal, Planned Development, and Administrative Use Permits and Subdivision to construct a four-story building with 94 residential Small Ownership Units (SOUs) and 4,680 square feet of ground floor commercial space with outdoor seating and below-grade parking structure located on a vacant lot in the CBD-E/CZ-O/FP-O zoning district. (Environmental Determination: Statutory Exemption)"/>
    <d v="2013-02-27T00:00:00"/>
    <d v="2014-05-13T00:00:00"/>
    <s v="B15-0045"/>
    <d v="2016-05-27T00:00:00"/>
    <d v="2018-04-26T00:00:00"/>
    <x v="2"/>
    <x v="2"/>
    <n v="94"/>
    <m/>
    <n v="94"/>
    <n v="4680"/>
    <m/>
    <n v="4680"/>
    <m/>
    <m/>
    <n v="0"/>
    <m/>
    <m/>
    <n v="0"/>
    <m/>
  </r>
  <r>
    <s v="100 Laurel"/>
    <s v="CP18-0079"/>
    <s v="Nonresidential Demolition Authorization Permit, Lot Line Adjustment, Design Permit, Special Use Permit, Coastal Permit, Revocable License for Outdoor Extension Area, Heritage Tree Removal Permit, and Street Tree Removal Permit to combine seven parcels, remove two heritage trees, remove one non-heritage street tree, demolish five commercial buildings, and construct a six-story, 315,698 square foot mixed-use building with 205 residential apartments and 10,656 square feet of ground floor commercial space on property located within the CBD/CZ-O/FP-O zone district and within the Pacific Avenue Retail District and Front Street/Riverfront Corridor subareas of the Downtown Plan. (demolish five commercial buildings: 34,000 square feet)"/>
    <d v="2018-05-07T00:00:00"/>
    <d v="2018-12-11T00:00:00"/>
    <s v="B20-0433"/>
    <d v="2021-05-18T00:00:00"/>
    <m/>
    <x v="3"/>
    <x v="2"/>
    <n v="205"/>
    <m/>
    <n v="205"/>
    <n v="10656"/>
    <n v="34000"/>
    <n v="-23344"/>
    <m/>
    <m/>
    <n v="0"/>
    <m/>
    <m/>
    <n v="0"/>
    <m/>
  </r>
  <r>
    <s v="335 Golf Club"/>
    <s v="CP17-0044"/>
    <s v="Minor Land Division to split a 6.74 acre property into two lots: .71 acres and 6.03 arres; Design Permit to construct ten residential units for the developmentally disabled; Historic Alteration Permit and Water Course Development Permit to rehabilitate a single-family residence listed in Volume II, Page 27 of the City's Historic Building Survey and located within the management area of Pogonip Creek 2 and an Administrative Use Permit to allow a historic variation (multi-family residential development in the R-1-7 zone district) in exchange for rehabilitation of the historic building."/>
    <d v="2017-03-08T00:00:00"/>
    <d v="2018-07-18T00:00:00"/>
    <s v="B19-0042 thru B19-0052"/>
    <d v="2019-10-17T00:00:00"/>
    <m/>
    <x v="3"/>
    <x v="3"/>
    <n v="10"/>
    <m/>
    <n v="10"/>
    <m/>
    <m/>
    <n v="0"/>
    <m/>
    <m/>
    <n v="0"/>
    <m/>
    <m/>
    <n v="0"/>
    <m/>
  </r>
  <r>
    <s v="1020 River"/>
    <s v="CP21-0080"/>
    <s v="Historic Alteration Permit and Minor Modification to permit 04-261 for a new 5,360 square foot dance studio building at the Tannery Arts Center in the IG/PER / FP-O (General IndustrialPerformance Overlay Zone / Flood Plain Overlay) zone district."/>
    <d v="2021-05-24T00:00:00"/>
    <m/>
    <m/>
    <m/>
    <m/>
    <x v="0"/>
    <x v="4"/>
    <m/>
    <m/>
    <n v="0"/>
    <n v="5360"/>
    <m/>
    <n v="5360"/>
    <m/>
    <m/>
    <n v="0"/>
    <m/>
    <m/>
    <n v="0"/>
    <m/>
  </r>
  <r>
    <s v="350 Encinal"/>
    <s v="CP21-0058"/>
    <s v="Minor Modification to permit DP-61-13 (Construct addition and site modifications for Goodwill use) to demolish 438 square feet and construct a two-story 8,483 square foot addition onto an existing commercial building located within the I-G (General Industrial) zone district."/>
    <d v="2021-09-14T00:00:00"/>
    <m/>
    <m/>
    <m/>
    <m/>
    <x v="0"/>
    <x v="4"/>
    <m/>
    <m/>
    <n v="0"/>
    <n v="8483"/>
    <n v="438"/>
    <n v="8045"/>
    <m/>
    <m/>
    <n v="0"/>
    <m/>
    <m/>
    <n v="0"/>
    <m/>
  </r>
  <r>
    <s v="119 Coral"/>
    <s v="CP20-0047"/>
    <s v="Residential Demolition Authorization Permit to demolish six transitional housing units and Design and Special Use Permits to construct 120 studio units to be used as permanent supportive housing and one manager's unit with a ground floor recuperative care center, behavioral health clinic, and a residential lobby with shared residential space and service provision space in the CC (Community Commercial) Zone District."/>
    <d v="2020-03-12T00:00:00"/>
    <d v="2020-11-19T00:00:00"/>
    <s v="B21-0588"/>
    <m/>
    <m/>
    <x v="1"/>
    <x v="4"/>
    <n v="121"/>
    <n v="6"/>
    <n v="115"/>
    <m/>
    <m/>
    <n v="0"/>
    <m/>
    <m/>
    <n v="0"/>
    <m/>
    <m/>
    <n v="0"/>
    <m/>
  </r>
  <r>
    <s v="001-172-14"/>
    <s v="CP20-0024"/>
    <s v="Design Permit to construct two commercial warehouse buildings on a parcel located in the IG (General Industrial) zone district."/>
    <d v="2020-02-05T00:00:00"/>
    <d v="2020-05-20T00:00:00"/>
    <m/>
    <m/>
    <m/>
    <x v="1"/>
    <x v="4"/>
    <m/>
    <m/>
    <n v="0"/>
    <m/>
    <m/>
    <n v="0"/>
    <n v="18600"/>
    <m/>
    <n v="18600"/>
    <m/>
    <m/>
    <n v="0"/>
    <m/>
  </r>
  <r>
    <s v="600 Encinal"/>
    <s v="CP18-0125"/>
    <s v="Minor Land Division to divide an existing parcel into four parcels, Slope Variance to allow for a driveway within a slope exceeding 30 percent, Minor Modification to V-59-11 to allow for a dwelling to be retained, and Residential Demolition Authorization Permit to allow for the demolition of a dwelling on a site in the RS2A zone district. (Environmental Determination: Mitigated Negative Declaration)"/>
    <d v="2018-06-27T00:00:00"/>
    <d v="2020-06-04T00:00:00"/>
    <m/>
    <m/>
    <m/>
    <x v="1"/>
    <x v="4"/>
    <n v="3"/>
    <n v="1"/>
    <n v="2"/>
    <m/>
    <m/>
    <n v="0"/>
    <m/>
    <m/>
    <n v="0"/>
    <m/>
    <m/>
    <n v="0"/>
    <m/>
  </r>
  <r>
    <s v="217 Encinal"/>
    <s v="CP19-0057"/>
    <s v="Residential Demolition Authorization Permit, Administrative Use Permit, Design Permit, and Sign Permit to demolish an existing single-family structure and construct a building for a metal fabrication/powder coating use with new signage on a lot in the IG (General Industrial) zone district. (Environmental Determination: Categorical Exemption) (Christian Nielsen, applicant/filed: 3/28/19) SH 2,000 square foot building"/>
    <d v="2019-03-28T00:00:00"/>
    <d v="2019-09-23T00:00:00"/>
    <m/>
    <m/>
    <m/>
    <x v="1"/>
    <x v="4"/>
    <m/>
    <n v="1"/>
    <n v="-1"/>
    <m/>
    <m/>
    <n v="0"/>
    <n v="2000"/>
    <m/>
    <n v="2000"/>
    <m/>
    <m/>
    <n v="0"/>
    <m/>
  </r>
  <r>
    <s v="801 River"/>
    <s v="CP19-0103"/>
    <s v="Administrative Use Permit, Historic Alteration Permit and Design Permit to convert a two-story office building to a seven unit apartment complex including a reconfiguration of parking and exterior alterations to the building included on the City's Historic Building Survey (Volume I, Page 110) on property  in the CC (Community Commercial) zone district."/>
    <d v="2019-06-24T00:00:00"/>
    <d v="2019-11-06T00:00:00"/>
    <s v="B20-0146"/>
    <d v="2020-10-13T00:00:00"/>
    <m/>
    <x v="3"/>
    <x v="4"/>
    <n v="7"/>
    <m/>
    <n v="7"/>
    <m/>
    <n v="3652"/>
    <n v="-3652"/>
    <m/>
    <m/>
    <n v="0"/>
    <m/>
    <m/>
    <n v="0"/>
    <m/>
  </r>
  <r>
    <s v="801 River"/>
    <s v="CP19-0103"/>
    <s v="Administrative Use Permit and Design Permit to convert a two-story office building to a seven unit apartment complex including a reconfiguration of parking and exterior alterations to the building included on the City's Historic Building Survey (Volume I, Page 110) on property  in the CC (Community Commercial) zone district. (Owner: Homeless Services Center Inc./Filed 6-24-19)(3,652 square feet building converted)"/>
    <d v="2019-06-24T00:00:00"/>
    <d v="2019-11-06T00:00:00"/>
    <s v="B20-0146"/>
    <d v="2020-10-13T00:00:00"/>
    <m/>
    <x v="3"/>
    <x v="4"/>
    <n v="7"/>
    <m/>
    <n v="7"/>
    <m/>
    <m/>
    <n v="0"/>
    <m/>
    <m/>
    <n v="0"/>
    <m/>
    <n v="3652"/>
    <n v="-3652"/>
    <m/>
  </r>
  <r>
    <s v="135 Dubois"/>
    <s v="CP17-0014"/>
    <s v="Design permit, Boundary Adjustment, and Sign Permit to combine two parcels (001-033-13 and 001-033-14) and construct a 107,845 square foot self-storage building with a wall sign and a freestanding sign on a parcel in the I-G zone district. (Environmental Determination: Statutory Exemption"/>
    <d v="2017-01-30T00:00:00"/>
    <d v="2017-12-14T00:00:00"/>
    <s v="B18-0032"/>
    <d v="2018-11-28T00:00:00"/>
    <m/>
    <x v="3"/>
    <x v="4"/>
    <m/>
    <m/>
    <n v="0"/>
    <n v="107845"/>
    <m/>
    <n v="107845"/>
    <m/>
    <m/>
    <n v="0"/>
    <m/>
    <m/>
    <n v="0"/>
    <m/>
  </r>
  <r>
    <s v="742 N Branciforte"/>
    <s v="CP19-0132"/>
    <s v="Residential Demolition Authorization Permit to demolish an existing residential unit and a Historic Alteration Permit, Administrative Use Permit and Design Permit to construct a detached two-story duplex on a site with a single-family residence listed on Volume 2. Page 3 of the City's Historic Building Survey  on a parcel in the CC (Community Commercial) zone district."/>
    <d v="2019-08-14T00:00:00"/>
    <m/>
    <m/>
    <m/>
    <m/>
    <x v="0"/>
    <x v="5"/>
    <n v="2"/>
    <n v="1"/>
    <n v="1"/>
    <m/>
    <m/>
    <n v="0"/>
    <m/>
    <m/>
    <n v="0"/>
    <m/>
    <m/>
    <n v="0"/>
    <m/>
  </r>
  <r>
    <s v="314 Jessie "/>
    <s v="CP21-0100"/>
    <s v="Administrative Design Permit and Coastal Permit for the demolition of a 14-unit multi-family development and the construction of a 50-unit multi-family development including housing and supportive services on a parcel located in the RL (Multiple Residence-Low Density) zone district."/>
    <d v="2021-07-29T00:00:00"/>
    <m/>
    <m/>
    <m/>
    <m/>
    <x v="0"/>
    <x v="5"/>
    <n v="50"/>
    <n v="14"/>
    <n v="36"/>
    <m/>
    <m/>
    <n v="0"/>
    <m/>
    <m/>
    <n v="0"/>
    <m/>
    <m/>
    <n v="0"/>
    <m/>
  </r>
  <r>
    <s v="1133 East Cliff"/>
    <s v="CP20-0074"/>
    <s v="Residential Demolition Authorization Permit, Minor Land Division, Design Permit, Coastal Permit, and Heritage Tree Removal Permit to demolish a single-family-dwelling, remove two heritage trees, and construct four townhouses on a parcel located in the R-L/CZ-O/SP-O zone districts and within the Seabright Area Plan."/>
    <d v="2020-06-08T00:00:00"/>
    <d v="2021-11-03T00:00:00"/>
    <m/>
    <m/>
    <m/>
    <x v="1"/>
    <x v="5"/>
    <n v="4"/>
    <n v="1"/>
    <n v="3"/>
    <m/>
    <m/>
    <n v="0"/>
    <m/>
    <m/>
    <n v="0"/>
    <m/>
    <m/>
    <n v="0"/>
    <m/>
  </r>
  <r>
    <s v="821 N Branciforte"/>
    <s v="CP21-0102"/>
    <s v="Design Permit to construct two new residential units on a parcel that currently contains a single-family residence located in the R-L (Multiple Residence - Low Density) zone district."/>
    <d v="2021-07-08T00:00:00"/>
    <d v="2021-10-20T00:00:00"/>
    <s v="B21-0614"/>
    <m/>
    <m/>
    <x v="1"/>
    <x v="5"/>
    <n v="2"/>
    <m/>
    <n v="2"/>
    <m/>
    <m/>
    <n v="0"/>
    <m/>
    <m/>
    <n v="0"/>
    <m/>
    <m/>
    <n v="0"/>
    <m/>
  </r>
  <r>
    <s v="727 Hanover"/>
    <s v="CP20-0128"/>
    <s v="Residential Demolition Authorization Permit and Design Permit to demolish an existing single family home, detached garage, and two sheds, and construct a twelve unit multi-family rental development on a parcel located in the R-M (Multiple Residence-Medium Density) zone district."/>
    <d v="2020-09-22T00:00:00"/>
    <d v="2021-07-07T00:00:00"/>
    <s v="B21-0319 thru 321"/>
    <m/>
    <m/>
    <x v="1"/>
    <x v="5"/>
    <n v="12"/>
    <n v="1"/>
    <n v="11"/>
    <m/>
    <m/>
    <n v="0"/>
    <m/>
    <m/>
    <n v="0"/>
    <m/>
    <m/>
    <n v="0"/>
    <m/>
  </r>
  <r>
    <s v="418 Pennsylvania"/>
    <s v="CP19-0142"/>
    <s v="Residential Demolition Authorization Permit and Design Permit to demolish an existing dwelling unit and construct three apartments on a site with an existing single-family residence on a parcel located in the R-L (Multiple Residence-Low Density) zone district. (Environmental Determination: Categorical Exemption)"/>
    <d v="2019-09-05T00:00:00"/>
    <d v="2021-02-09T00:00:00"/>
    <s v="B19-0679"/>
    <m/>
    <m/>
    <x v="1"/>
    <x v="5"/>
    <n v="3"/>
    <n v="1"/>
    <n v="2"/>
    <m/>
    <m/>
    <n v="0"/>
    <m/>
    <m/>
    <n v="0"/>
    <m/>
    <m/>
    <n v="0"/>
    <m/>
  </r>
  <r>
    <s v="916 Seabright"/>
    <s v="CP18-0187"/>
    <s v="Tentative Map, Design Permit and Residential Demolition Authorization Permit to demolish three residential units and construct a nine-unit townhouse development on a 21,237 square foot parcel located within the Multiple Residential - Low Density (R-L) zone district."/>
    <d v="2018-10-17T00:00:00"/>
    <d v="2020-09-22T00:00:00"/>
    <m/>
    <m/>
    <m/>
    <x v="1"/>
    <x v="5"/>
    <n v="9"/>
    <n v="3"/>
    <n v="6"/>
    <m/>
    <m/>
    <n v="0"/>
    <m/>
    <m/>
    <n v="0"/>
    <m/>
    <m/>
    <n v="0"/>
    <m/>
  </r>
  <r>
    <s v="719 Darwin"/>
    <s v="CP19-0199"/>
    <s v="Residential Demolition Authorization Permit, Design Permit, and Conditional Fence Permit to demolish a single-family dwelling, to construct six rental apartments, and to construct an eight foot fence on a parcel located within the R-M (Multiple Residence - Medium Density) Zone District."/>
    <d v="2019-12-19T00:00:00"/>
    <d v="2020-07-29T00:00:00"/>
    <m/>
    <m/>
    <m/>
    <x v="1"/>
    <x v="5"/>
    <n v="6"/>
    <n v="1"/>
    <n v="5"/>
    <m/>
    <m/>
    <n v="0"/>
    <m/>
    <m/>
    <n v="0"/>
    <m/>
    <m/>
    <n v="0"/>
    <m/>
  </r>
  <r>
    <s v="415 Windsor"/>
    <s v="CP18-0136"/>
    <s v="Residential Demolition Authorization Permit, Design Permit, and Tentative Parcel Map to demolish one dwelling unit and construct a three unit townhouse development on a site in the RL (Multiple Residence-Low Density) zone district. (Environmental Determination: Categorical Exemption)"/>
    <d v="2018-07-09T00:00:00"/>
    <d v="2020-04-01T00:00:00"/>
    <m/>
    <m/>
    <m/>
    <x v="1"/>
    <x v="5"/>
    <n v="3"/>
    <n v="1"/>
    <n v="2"/>
    <m/>
    <m/>
    <n v="0"/>
    <m/>
    <m/>
    <n v="0"/>
    <m/>
    <m/>
    <n v="0"/>
    <m/>
  </r>
  <r>
    <s v="618 Windsor"/>
    <s v="CP14-0152"/>
    <s v="Design and Residential Demolition Authorization Permit(s) to demolish existing SFD and construct five rental units including two duplexes and one detached unit in the R-L zone district."/>
    <d v="2014-11-13T00:00:00"/>
    <d v="2015-03-03T00:00:00"/>
    <s v="B16-0196 thru B16-0199"/>
    <d v="2016-08-05T00:00:00"/>
    <d v="2018-01-18T00:00:00"/>
    <x v="2"/>
    <x v="5"/>
    <n v="5"/>
    <n v="1"/>
    <n v="4"/>
    <m/>
    <m/>
    <n v="0"/>
    <m/>
    <m/>
    <n v="0"/>
    <m/>
    <m/>
    <n v="0"/>
    <m/>
  </r>
  <r>
    <s v="514 Frederick St"/>
    <s v="09-035"/>
    <s v="dp/sub/lla and cp and demo to remove heritage tree, existing house and construct 4 townhomes on an RL zone district. ed/ce"/>
    <d v="2009-03-12T00:00:00"/>
    <d v="2009-09-02T00:00:00"/>
    <s v="B16-0006 etc"/>
    <d v="2016-08-05T00:00:00"/>
    <d v="2018-08-28T00:00:00"/>
    <x v="2"/>
    <x v="5"/>
    <n v="7"/>
    <m/>
    <n v="7"/>
    <m/>
    <m/>
    <n v="0"/>
    <m/>
    <m/>
    <n v="0"/>
    <m/>
    <m/>
    <n v="0"/>
    <m/>
  </r>
  <r>
    <s v="407 Broadway"/>
    <s v="CP13-0112"/>
    <s v="Major Modification to a previously-approved application (09-0036) for a Design Permit and Planned Development to construct a 111-room hotel, and an Administrative Use Permit for a low-risk alcohol outlet in the RM Zoning District.  The modification includes a parking variation to eliminate a floor of parking, with the required parking spaces being provided through a combination of parking lifts and a full-time valet service, in addition to reducing the hotel to 106 rooms.  (Environmental Determination: Categorical Exemption) (California Coastal Resorts LLC, owner/filed: 8/22/2013) RB"/>
    <d v="2013-08-22T00:00:00"/>
    <d v="2014-01-14T00:00:00"/>
    <s v="B13-0574"/>
    <d v="2014-10-14T00:00:00"/>
    <d v="2017-09-19T00:00:00"/>
    <x v="2"/>
    <x v="5"/>
    <m/>
    <m/>
    <n v="0"/>
    <n v="100258"/>
    <n v="9648"/>
    <n v="90610"/>
    <m/>
    <m/>
    <n v="0"/>
    <m/>
    <m/>
    <n v="0"/>
    <m/>
  </r>
  <r>
    <s v="716 Darwin"/>
    <s v="CP15-0016"/>
    <s v="Lot Line adjustment to combine three parcels into one parcel, Design Permit to construct 15 apartment units, Demolition Authorization Permit to demolish one single family dwelling on three parcesl zoned RM."/>
    <d v="2015-02-11T00:00:00"/>
    <d v="2015-06-01T00:00:00"/>
    <s v="B16-0129"/>
    <d v="2016-03-17T00:00:00"/>
    <d v="2018-03-15T00:00:00"/>
    <x v="2"/>
    <x v="5"/>
    <n v="15"/>
    <n v="1"/>
    <n v="14"/>
    <m/>
    <m/>
    <n v="0"/>
    <m/>
    <m/>
    <n v="0"/>
    <m/>
    <m/>
    <n v="0"/>
    <m/>
  </r>
  <r>
    <s v="724 Darwin"/>
    <s v="CP17-0059"/>
    <s v="Residential Demolition Authorization Permit and Design Permit to demolish an existing single family dwelling and construct two new duplexes on a lot in the R-M zone district. (Environmental Determination: Categorical Exemption)"/>
    <d v="2017-04-06T00:00:00"/>
    <d v="2018-05-07T00:00:00"/>
    <s v="B19-0429, B19-0430"/>
    <d v="2021-03-09T00:00:00"/>
    <m/>
    <x v="3"/>
    <x v="5"/>
    <n v="4"/>
    <n v="1"/>
    <n v="3"/>
    <m/>
    <m/>
    <n v="0"/>
    <m/>
    <m/>
    <n v="0"/>
    <m/>
    <m/>
    <n v="0"/>
    <m/>
  </r>
  <r>
    <s v="621 Sumner"/>
    <s v="CP19-0044"/>
    <s v="Residential Demolition Authorization Permit, Tentative Map, and Design Permit to combine two substandard parcels, demolish a single family dwelling, and construct two condominium duplex units and two detached condominium units located in the R-L (Multi-Family Residential - Low Density) zone district.  (Environmental Determination: Categorical Exemption) (Applicant: Charles and Lindsay Kaljian, filed 3/4/19) SH"/>
    <d v="2019-03-04T00:00:00"/>
    <d v="2019-09-18T00:00:00"/>
    <s v="B19-0729, B19-0730, B19-0731"/>
    <d v="2021-03-17T00:00:00"/>
    <m/>
    <x v="3"/>
    <x v="5"/>
    <n v="6"/>
    <n v="1"/>
    <n v="5"/>
    <m/>
    <m/>
    <n v="0"/>
    <m/>
    <m/>
    <n v="0"/>
    <m/>
    <m/>
    <n v="0"/>
    <m/>
  </r>
  <r>
    <s v="769 N Branciforte"/>
    <s v="CP17-0012"/>
    <s v="Residential Demolition Authorization Permit, Minor Land Division Permit, and Design Permit to demolish a single family home and construct a three unit townhome project on a parcel in the R-L zone district. (Environmental Determination: Categorical Exemption)"/>
    <d v="2017-01-24T00:00:00"/>
    <d v="2017-11-15T00:00:00"/>
    <s v="B18-0710, B18-0711"/>
    <d v="2018-12-18T00:00:00"/>
    <m/>
    <x v="3"/>
    <x v="5"/>
    <n v="3"/>
    <n v="1"/>
    <n v="2"/>
    <m/>
    <m/>
    <n v="0"/>
    <m/>
    <m/>
    <n v="0"/>
    <m/>
    <m/>
    <n v="0"/>
    <m/>
  </r>
  <r>
    <s v="530 S Branciforte"/>
    <s v="CP16-0182"/>
    <s v="Tentative Parcel Map and Design Permit to remodel and add to a single family home and church resulting in four townhome units on a parcel in the R-L zone district. (Environmental Review: Categorical Exemption) (Church was 3180 square feet per assessor records)"/>
    <d v="2016-09-12T00:00:00"/>
    <d v="2017-09-06T00:00:00"/>
    <s v="B17-0571, B18-0023 thru 0025"/>
    <d v="2017-11-27T00:00:00"/>
    <m/>
    <x v="3"/>
    <x v="5"/>
    <n v="3"/>
    <m/>
    <n v="3"/>
    <m/>
    <n v="3180"/>
    <n v="-3180"/>
    <m/>
    <m/>
    <n v="0"/>
    <m/>
    <m/>
    <n v="0"/>
    <m/>
  </r>
  <r>
    <s v="148 Sunnyside"/>
    <s v="CP16-0201"/>
    <s v="Residential Demolition Authorization Permit to demolish a single-family residence and a Design Permit to construct two new detached residential units on an R-L zoned lot."/>
    <d v="2016-10-06T00:00:00"/>
    <d v="2017-06-05T00:00:00"/>
    <s v="B17-0390, B17-0391"/>
    <d v="2017-02-18T00:00:00"/>
    <m/>
    <x v="3"/>
    <x v="5"/>
    <n v="2"/>
    <n v="1"/>
    <n v="1"/>
    <m/>
    <m/>
    <n v="0"/>
    <m/>
    <m/>
    <n v="0"/>
    <m/>
    <m/>
    <n v="0"/>
    <m/>
  </r>
  <r>
    <s v="131 Bixby"/>
    <s v="CP13-0031"/>
    <s v="Design Permit for a duplex on a vacant lot in the RM/CZO/FPO zoning district. (Environmental Determination:  Categorical Exemption)"/>
    <d v="2013-03-13T00:00:00"/>
    <d v="2013-10-02T00:00:00"/>
    <s v="B14-0333"/>
    <d v="2017-02-06T00:00:00"/>
    <m/>
    <x v="3"/>
    <x v="5"/>
    <n v="2"/>
    <m/>
    <n v="2"/>
    <m/>
    <m/>
    <n v="0"/>
    <m/>
    <m/>
    <n v="0"/>
    <m/>
    <m/>
    <n v="0"/>
    <m/>
  </r>
  <r>
    <s v="716 Seabright"/>
    <s v="CP14-0146"/>
    <s v="Subdivision, Coastal Permit, Design Permit, and Boundary Line Adjustment to merge three vacant lots, construct an 11-unit townhouse development, and remove four heritage trees within the R-L/CZ-O Zoning District."/>
    <d v="2014-11-04T00:00:00"/>
    <d v="2015-05-26T00:00:00"/>
    <s v="B15-0377 etc B15-0379 not finalled"/>
    <d v="2015-12-21T00:00:00"/>
    <m/>
    <x v="3"/>
    <x v="5"/>
    <n v="11"/>
    <m/>
    <n v="11"/>
    <m/>
    <m/>
    <n v="0"/>
    <m/>
    <m/>
    <n v="0"/>
    <m/>
    <m/>
    <n v="0"/>
    <m/>
  </r>
  <r>
    <s v="126 Eucalyptus"/>
    <s v="CP20-0068"/>
    <s v="Non-Residential Demolition Authorization Permit, Minor Land Division Permit, Special Use Permit, Coastal Permit, Design Permit, Historic Alteration Permit, and Density Bonus Request to split a lot listed on the historic building survey (Vol. 1, p. 39), demolish two existing school buildings (approx. 28,417 square feet) and construct a 92 unit senior housing facility on a site in the R-1-5/WCD-O/CZ-O/SP-O (Single family residence/West Cliff Drive Overlay/Coastal Zone Overlay/Shoreline Protection Overlay) zone district. This project includes the removal of six Heritage trees. (Environmental Determination: [undetermined])"/>
    <d v="2020-08-10T00:00:00"/>
    <m/>
    <m/>
    <m/>
    <m/>
    <x v="0"/>
    <x v="6"/>
    <n v="92"/>
    <m/>
    <n v="92"/>
    <m/>
    <n v="28417"/>
    <n v="-28417"/>
    <m/>
    <m/>
    <n v="0"/>
    <m/>
    <m/>
    <n v="0"/>
    <m/>
  </r>
  <r>
    <s v="101 Felix"/>
    <s v="CP19-0176"/>
    <s v="General Plan Amendment/Local Coastal Plan Amendment to change a land use designation from LM (Low-Medium Density Residential 10.1-20 DU/Acre) to M (Medium Density Residential 20.1-30 DU/Acre) and rezoning from RL (Multiple Residence - Low Density) to RM (Multiple Residence - Medium Density);  Design Permit, Coastal Permit, and Density Bonus request to add 100 new apartment units to an existing 240 unit apartment complex (Cypress Point) located in the RL (Multiple Residence Low Density) zone district."/>
    <d v="2019-11-18T00:00:00"/>
    <m/>
    <m/>
    <m/>
    <m/>
    <x v="0"/>
    <x v="6"/>
    <n v="100"/>
    <m/>
    <n v="100"/>
    <m/>
    <m/>
    <n v="0"/>
    <m/>
    <m/>
    <n v="0"/>
    <m/>
    <m/>
    <n v="0"/>
    <m/>
  </r>
  <r>
    <s v="135 Gharkey"/>
    <s v="CP21-0071"/>
    <s v="Historic Alteration Permit with Historic Variation, Minor Land Division, and Coastal Permit to to split a lot with an existing dwelling single family residence listed in the Historic Building Survey into two new lots on a property located in the R-1-5 (Single Family Residence) zone district"/>
    <d v="2021-05-24T00:00:00"/>
    <m/>
    <m/>
    <m/>
    <m/>
    <x v="0"/>
    <x v="6"/>
    <n v="1"/>
    <m/>
    <n v="1"/>
    <m/>
    <m/>
    <n v="0"/>
    <m/>
    <m/>
    <n v="0"/>
    <m/>
    <m/>
    <n v="0"/>
    <m/>
  </r>
  <r>
    <s v="111 Errett"/>
    <s v="CP19-0029"/>
    <s v="Two alternative proposals to subdivide a 1.62 acre property zoned R-1 (Single-Family Residence): 1) Residential/Commercial Demolition Authorization Permit to demolish a church and a Tentative Map to subdivide the parcel into 12 single-family lots; and 2) Residential/Commercial Demolition Authorization Permit to demolish a church, Planned Development Permit, Design Permit, and Tentative Map to subdivide the parcel into 16 lots consisting of 10 single-family parcels and 6 condominium units. demolish church: 33,360 square feet"/>
    <d v="2019-02-12T00:00:00"/>
    <d v="2020-05-12T00:00:00"/>
    <m/>
    <m/>
    <m/>
    <x v="1"/>
    <x v="6"/>
    <n v="16"/>
    <m/>
    <n v="16"/>
    <m/>
    <n v="33360"/>
    <n v="-33360"/>
    <m/>
    <m/>
    <n v="0"/>
    <m/>
    <m/>
    <n v="0"/>
    <m/>
  </r>
  <r>
    <s v="112 California St"/>
    <s v="CP19-0114"/>
    <s v="Design Permit to construct a Groundwater Replenishment and Seawater Intrusion Prevention Project including a 7500 square foot tertiary water treatment system at the Santa Cruz Wastewater Treatment Facility iin the PF zone district."/>
    <d v="2019-07-15T00:00:00"/>
    <d v="2019-08-08T00:00:00"/>
    <m/>
    <m/>
    <m/>
    <x v="1"/>
    <x v="6"/>
    <m/>
    <m/>
    <n v="0"/>
    <m/>
    <m/>
    <n v="0"/>
    <n v="7500"/>
    <m/>
    <n v="7500"/>
    <m/>
    <m/>
    <n v="0"/>
    <m/>
  </r>
  <r>
    <s v="1016 West Cliff"/>
    <s v="CP17-0189"/>
    <s v="Minor Land Division and Coastal Permit to divide a 17,454 square foot parcel into two parcels of 12,342 sq. ft. and 5,112 sq. ft. on site with an existing single-family dwelling on a parcel located in the R-1-5/CZ-O/SP-O/WCD-O zone district."/>
    <d v="2017-10-09T00:00:00"/>
    <d v="2018-02-07T00:00:00"/>
    <m/>
    <m/>
    <m/>
    <x v="1"/>
    <x v="6"/>
    <m/>
    <m/>
    <n v="0"/>
    <m/>
    <m/>
    <n v="0"/>
    <m/>
    <m/>
    <n v="0"/>
    <m/>
    <m/>
    <n v="0"/>
    <m/>
  </r>
  <r>
    <s v="716 Monterey"/>
    <s v="CP15-0213"/>
    <s v="Minor Land Division and Coastal Permit to divide a 10,000 square foot lot into two lots in the R-1-5/CZ-O zone district."/>
    <d v="2015-12-16T00:00:00"/>
    <d v="2017-02-15T00:00:00"/>
    <m/>
    <m/>
    <m/>
    <x v="1"/>
    <x v="6"/>
    <n v="2"/>
    <m/>
    <n v="2"/>
    <m/>
    <m/>
    <n v="0"/>
    <m/>
    <m/>
    <n v="0"/>
    <m/>
    <m/>
    <n v="0"/>
    <m/>
  </r>
  <r>
    <s v="1619 Delaware"/>
    <s v="CP17-0128"/>
    <s v="Minor Land Division to create two lots, and a Variance to allow for a reduced front yard setback for the existing dwelling on property in the  R-1-5/CZO zone district. (Environmental Determination: Categorical Exemption)."/>
    <d v="2017-07-13T00:00:00"/>
    <d v="2017-10-18T00:00:00"/>
    <s v="B19-0469"/>
    <d v="2020-01-15T00:00:00"/>
    <m/>
    <x v="3"/>
    <x v="6"/>
    <n v="2"/>
    <m/>
    <n v="2"/>
    <m/>
    <m/>
    <n v="0"/>
    <m/>
    <m/>
    <n v="0"/>
    <m/>
    <m/>
    <n v="0"/>
    <m/>
  </r>
  <r>
    <s v="116 Gharkey"/>
    <s v="CP18-0202"/>
    <s v="Minor Land Division, Coastal Permit and Demolition Authroization Permit to demolish an existing single family residence, divide an existing lot into two parcels and construct two new homes on a parcel in the R-1-5/Coastal Zone Appeal district. (Environmental Determination: Categorical Exemption)."/>
    <d v="2018-11-06T00:00:00"/>
    <d v="2019-02-06T00:00:00"/>
    <s v="B19-0408, B19-0410"/>
    <d v="2019-09-12T00:00:00"/>
    <m/>
    <x v="3"/>
    <x v="6"/>
    <n v="2"/>
    <m/>
    <n v="2"/>
    <m/>
    <m/>
    <n v="0"/>
    <m/>
    <m/>
    <n v="0"/>
    <m/>
    <m/>
    <n v="0"/>
    <m/>
  </r>
  <r>
    <s v="515 Fair"/>
    <s v="CP17-0062"/>
    <s v="Design Permit, Historic Alteration Permit, Minor Land Division, Administrative Use Permit, and Coastal Exclusion to divide an existing parcel into two lots and construct a single-family residence and an accessory dwelling unit on one lot and a 3-unit condominium development on another lot, on-site with a historic landmark on a parcel located within the R-1-5/CZ-O zone district."/>
    <d v="2017-04-13T00:00:00"/>
    <d v="2017-09-06T00:00:00"/>
    <s v="B17-0672, B18-0605"/>
    <d v="2018-06-25T00:00:00"/>
    <m/>
    <x v="3"/>
    <x v="6"/>
    <n v="4"/>
    <m/>
    <n v="4"/>
    <m/>
    <m/>
    <n v="0"/>
    <m/>
    <m/>
    <n v="0"/>
    <m/>
    <m/>
    <n v="0"/>
    <m/>
  </r>
  <r>
    <s v="2424 Mission"/>
    <s v="CP15-0220"/>
    <s v="Non-Residential Demolition Authorization, Design, Administrative Use, and Sign Permits to demolish a 32-room hotel and construct a new 60-room hotel in the CC (Community Commercial) and Mission Street Urban Design Overlay zone districts. (35,863 is new square footage)"/>
    <d v="2015-12-23T00:00:00"/>
    <d v="2017-04-20T00:00:00"/>
    <s v="B17-0594"/>
    <d v="2018-07-30T00:00:00"/>
    <d v="2021-04-29T00:00:00"/>
    <x v="2"/>
    <x v="7"/>
    <m/>
    <m/>
    <n v="0"/>
    <n v="35863"/>
    <n v="14918"/>
    <n v="20945"/>
    <m/>
    <m/>
    <n v="0"/>
    <m/>
    <m/>
    <n v="0"/>
    <m/>
  </r>
  <r>
    <s v="141 Toledo, 114 and 118 Olive"/>
    <s v="CP20-0056"/>
    <s v="Design Permit to construct three two-story dwelling units on a vacant lot located in the R-L (Multiple Residence - Low Density) zone district."/>
    <d v="2020-04-24T00:00:00"/>
    <d v="2020-09-14T00:00:00"/>
    <s v="B20-0413, B20-0414"/>
    <d v="2020-12-10T00:00:00"/>
    <d v="2021-10-19T00:00:00"/>
    <x v="2"/>
    <x v="7"/>
    <n v="3"/>
    <m/>
    <n v="3"/>
    <m/>
    <m/>
    <n v="0"/>
    <m/>
    <m/>
    <n v="0"/>
    <m/>
    <m/>
    <n v="0"/>
    <m/>
  </r>
  <r>
    <s v="908 Ocean"/>
    <s v="CP19-0186"/>
    <s v="Residential and Commercial Demolition Authorization permit to demolish eight commercial buildings (27,631 square feet) and 12 residential units; Special Use Permit, Design Permit, and Subdivision permit to combine 20 parcels and construct a mixed-use development of 398 small ownership units and 7,430 square feet of commercial space on a site in the Ocean Street Area Plan and the Community Commercial zone district. (Environmental Determination: Environmental Impact Report)"/>
    <d v="2019-12-09T00:00:00"/>
    <m/>
    <m/>
    <m/>
    <m/>
    <x v="0"/>
    <x v="8"/>
    <n v="398"/>
    <n v="12"/>
    <n v="386"/>
    <n v="7430"/>
    <n v="27631"/>
    <n v="-20201"/>
    <m/>
    <m/>
    <n v="0"/>
    <m/>
    <m/>
    <n v="0"/>
    <m/>
  </r>
  <r>
    <s v="515 Soquel"/>
    <s v="CP16-0085"/>
    <s v="Non-Residential Demolition Authorization Permit to demolish an existing commercial building, Boundary Line Adjustment to reduce/reconfigure three lots into two and Concpetiual Planned Development Permit for a four story 51 unit single room occupancy units to allow additional height and number of stories and for two duplex structures to encroach into setbacks.  Project is located in both the CC and Rl zone districts."/>
    <d v="2016-04-19T00:00:00"/>
    <m/>
    <m/>
    <m/>
    <m/>
    <x v="0"/>
    <x v="8"/>
    <n v="51"/>
    <m/>
    <n v="51"/>
    <m/>
    <m/>
    <n v="0"/>
    <m/>
    <m/>
    <n v="0"/>
    <m/>
    <m/>
    <n v="0"/>
    <m/>
  </r>
  <r>
    <s v="214 Plymouth"/>
    <s v="CP17-0130"/>
    <s v="Lot split and construction of a duplex on each new lot."/>
    <m/>
    <m/>
    <m/>
    <m/>
    <d v="2020-11-12T00:00:00"/>
    <x v="2"/>
    <x v="8"/>
    <n v="4"/>
    <m/>
    <n v="4"/>
    <m/>
    <m/>
    <n v="0"/>
    <m/>
    <m/>
    <n v="0"/>
    <m/>
    <m/>
    <n v="0"/>
    <m/>
  </r>
  <r>
    <s v="1314-1400 Ocean"/>
    <s v="CP15-0060"/>
    <s v="Non-Residential Demolition Authorization Permit, Lot Line adjustment and Design Permit to demolish a commercial building, combine two lots and construct 8,405 square feet of commercial space within in two buildings."/>
    <d v="2015-04-23T00:00:00"/>
    <d v="2015-09-19T00:00:00"/>
    <s v="B16-0239"/>
    <d v="2016-10-11T00:00:00"/>
    <d v="2017-11-27T00:00:00"/>
    <x v="2"/>
    <x v="8"/>
    <m/>
    <m/>
    <n v="0"/>
    <n v="8405"/>
    <n v="10548"/>
    <n v="-2143"/>
    <m/>
    <m/>
    <n v="0"/>
    <m/>
    <m/>
    <n v="0"/>
    <m/>
  </r>
  <r>
    <s v="745 Ocean"/>
    <s v="CP14-0003"/>
    <s v="Design and Administrative Use Permits for a new commercial building and signage containing a fast food restaurant (Starbucks), outdoor seating, and a parking lot on a vacant parcel;  Boundary Line Adjustment to combine three lots into a single parcel in the CC (Community Commercial) Zoning District. "/>
    <d v="2014-01-06T00:00:00"/>
    <d v="2015-04-02T00:00:00"/>
    <s v="B16-0356"/>
    <d v="2017-01-12T00:00:00"/>
    <d v="2017-09-12T00:00:00"/>
    <x v="2"/>
    <x v="8"/>
    <m/>
    <m/>
    <n v="0"/>
    <n v="2000"/>
    <m/>
    <n v="2000"/>
    <m/>
    <m/>
    <n v="0"/>
    <m/>
    <m/>
    <n v="0"/>
    <m/>
  </r>
  <r>
    <s v="350 Ocean"/>
    <s v="CP11-0005"/>
    <s v="Demolition Authorization Permit, Planned Development Permit, Design Permit, and Tentative Map to construct a four-story, mixed-use development with 58 residential apartments and 5,269 square feet of commercial space on a 1.44-acre site in the RM/FP-O zone district. Tree Removal Permit to allow the removal of 14 Heritage Trees. Existing buildings to be demolished: 2 SFD and 5 multi-family dwellings with a combined 20 units for a total of 22 units to be demolished. (6,300 square feet new commercial, 63 new apartments)"/>
    <d v="2011-01-05T00:00:00"/>
    <d v="2012-04-10T00:00:00"/>
    <s v="B19-0040"/>
    <d v="2019-04-22T00:00:00"/>
    <m/>
    <x v="3"/>
    <x v="8"/>
    <n v="63"/>
    <n v="22"/>
    <n v="41"/>
    <n v="6300"/>
    <m/>
    <n v="6300"/>
    <m/>
    <m/>
    <n v="0"/>
    <m/>
    <m/>
    <n v="0"/>
    <m/>
  </r>
  <r>
    <s v="530 Front"/>
    <s v="CP20-0098"/>
    <s v="Non-Residential Demolition Authorization Permit, Subdivision, Special Use Permit, and Design Permit to demolish existing commercial buildings and construct a mixed-use condominium building with 170 residential dwelling units and 10,338 square feet of commercial space on a site in the CBD/FP-O (Central Business District; Floodplain Overlay) zone district and within the Front Street Riverfront Area of the Downtown Plan."/>
    <d v="2020-08-03T00:00:00"/>
    <m/>
    <m/>
    <m/>
    <m/>
    <x v="0"/>
    <x v="9"/>
    <n v="170"/>
    <m/>
    <n v="170"/>
    <n v="10338"/>
    <n v="17378"/>
    <n v="-7040"/>
    <m/>
    <m/>
    <n v="0"/>
    <m/>
    <m/>
    <n v="0"/>
    <m/>
  </r>
  <r>
    <s v="217 Potrero"/>
    <s v="CP19-0168"/>
    <s v="Historical Alteration Permit to add three condominium units on a lot with an existing residence listed on the City Historic Building Survey (Volume 2, Page 62) and located in the CT (Thoroughfare Commercial) and RM (Multi-Family Residence - Medium Density) zone district. (Environmental Determination: Categorical Exemption)"/>
    <d v="2019-11-07T00:00:00"/>
    <m/>
    <m/>
    <m/>
    <m/>
    <x v="0"/>
    <x v="9"/>
    <n v="3"/>
    <m/>
    <n v="3"/>
    <m/>
    <m/>
    <n v="0"/>
    <m/>
    <m/>
    <n v="0"/>
    <m/>
    <m/>
    <n v="0"/>
    <m/>
  </r>
  <r>
    <s v="324 Front"/>
    <s v="CP21-0051"/>
    <s v="Coastal Permit, Non-Residential Demolition Authorization Permit, Design Permit, Boundary Line Adjustment, Administrative Use Permit, and Heritage Tree Removal Permit, to demolish a commercial building, combine six parcels, and construct a six-story, 228-room hotel with  11,498 square feet of ground floor retail, banquet and conference space, restaurant, and bar  on property located within the CBD (Central Business District)/CZ-O (Coastal Zone Overlay)/FP-O (Floodplain Overlay) zone district and within the Front Street/Riverfront subarea of the Downtown Plan. The project requires approval of a Section 408 Permit from the US Army Corps of Engineers to allow for the placement of fill between the levee and the proposed building and to allow for the development of an outdoor extension area adjacent to the Riverway path. (150,633 square feet)"/>
    <d v="2021-04-14T00:00:00"/>
    <m/>
    <m/>
    <m/>
    <m/>
    <x v="0"/>
    <x v="9"/>
    <m/>
    <m/>
    <n v="0"/>
    <n v="150633"/>
    <n v="9999"/>
    <n v="140634"/>
    <m/>
    <m/>
    <n v="0"/>
    <m/>
    <m/>
    <n v="0"/>
    <m/>
  </r>
  <r>
    <s v="508 Front"/>
    <s v="CP18-0153"/>
    <s v="Coastal Permit, Non-Residential Demolition Authorization Permits, Design Permit, Tentative Map, Special Use Permit, Administrative Use Permit, Revocable License for Outdoor Extension Area, Heritage Tree Removal Permit, and Street Tree Removal to remove one street tree and three heritage trees, to combine five parcels, demolish three commercial buildings including two historic commercial buildings, and to construct a seven-story, mixed-use building with 175 residential condos and 11,498 square feet of ground floor and levee front commercial space on property located within the CBD (Central Business District)/CZ-O (Coastal Zone Overlay)/FP-O (Floodplain Overlay) zone district and within the Front Street/Riverfront subarea of the Downtown Plan. The project requires approval of a Section 408 Permit from the US Army Corps of Engineers to allow for the placement of fill between the levee and the proposed building and to allow for the development of an outdoor extension area adjacent to the Riverway path. (demolish three commercial buildings: 20,594 square feet)"/>
    <d v="2018-08-07T00:00:00"/>
    <d v="2021-01-12T00:00:00"/>
    <s v="B21-0529"/>
    <m/>
    <m/>
    <x v="1"/>
    <x v="9"/>
    <n v="175"/>
    <m/>
    <n v="175"/>
    <n v="11498"/>
    <n v="20594"/>
    <n v="-9096"/>
    <m/>
    <m/>
    <n v="0"/>
    <m/>
    <m/>
    <n v="0"/>
    <m/>
  </r>
  <r>
    <s v="1605 Soquel"/>
    <s v="CP19-0161"/>
    <s v="Design Permit, Administrative Use Permit and Non-Residential Demolition Authorization Permit to demolish two existing commercial buildings and replace them with a new commercial building for an automobile dealership (Jeep) on a property located in the CC (Community Commercial) zone district. (Environmental Determination: Categorical Exemption) (demolish two buildings: 2,795 square feet, new building 5,761 square feet)"/>
    <d v="2019-10-17T00:00:00"/>
    <d v="2020-06-17T00:00:00"/>
    <s v="B21-0049"/>
    <m/>
    <m/>
    <x v="1"/>
    <x v="10"/>
    <m/>
    <m/>
    <n v="0"/>
    <n v="5761"/>
    <n v="2795"/>
    <n v="2966"/>
    <m/>
    <m/>
    <n v="0"/>
    <m/>
    <m/>
    <n v="0"/>
    <m/>
  </r>
  <r>
    <s v="122 Benito"/>
    <s v="CP19-0037"/>
    <s v="Special Use Permit, Design Permit, and Non-Residential Demolition Authorization Permit to demolish an existing commercial building and construct a new office and warehouse building with two apartment units above on a property in the CC (Community Commercial) zone district. (Environmental Determination: Categorical Exemption) (demolish commercial building 832 square feet, 2,540 square feet new commercial)"/>
    <d v="2019-02-26T00:00:00"/>
    <d v="2020-04-16T00:00:00"/>
    <m/>
    <m/>
    <m/>
    <x v="1"/>
    <x v="10"/>
    <n v="2"/>
    <m/>
    <n v="2"/>
    <n v="2540"/>
    <n v="832"/>
    <n v="1708"/>
    <m/>
    <m/>
    <n v="0"/>
    <m/>
    <m/>
    <n v="0"/>
    <m/>
  </r>
  <r>
    <s v="1129 Soquel"/>
    <s v="CP17-0110"/>
    <s v="Administrative Use Permit, Design Permit, and Historic Alteration Permit for a new mixed use building including a restaurant with beer and wine service and an outdoor dining patio and two residential units on a site listed in the Historic Building Survey in the CC zone district. (Environmental Determination: Categorical Exemption) (1746 square feet new commercial)"/>
    <d v="2017-06-15T00:00:00"/>
    <d v="2018-10-03T00:00:00"/>
    <m/>
    <m/>
    <m/>
    <x v="1"/>
    <x v="10"/>
    <n v="2"/>
    <m/>
    <n v="2"/>
    <n v="1746"/>
    <m/>
    <n v="1746"/>
    <m/>
    <m/>
    <n v="0"/>
    <m/>
    <m/>
    <n v="0"/>
    <m/>
  </r>
  <r>
    <s v="1024 Soquel"/>
    <s v="CP15-0145"/>
    <s v="Special Use Permit, Design Permit and Density Bonus to construct a three story mixed use building to include a 1,600 ground floor commercial space and 12 apartment units in the CC zone district."/>
    <d v="2015-09-09T00:00:00"/>
    <d v="2018-08-14T00:00:00"/>
    <m/>
    <m/>
    <m/>
    <x v="1"/>
    <x v="10"/>
    <n v="12"/>
    <m/>
    <n v="12"/>
    <n v="1600"/>
    <m/>
    <n v="1600"/>
    <m/>
    <m/>
    <n v="0"/>
    <m/>
    <m/>
    <n v="0"/>
    <m/>
  </r>
  <r>
    <s v="1800 Soquel"/>
    <s v="CP15-0043, CP18-0050"/>
    <s v="Tentative Map Extension for six additional years for an approved project that includes demolition of a commercial building and construction of a 3-story 3,600 sf mixed use building with 32 residential condominium units and ground floor commercial space (Application CP15-0043) (demolish commercial building: 9,115 square feet)"/>
    <d v="2018-03-13T00:00:00"/>
    <d v="2018-11-27T00:00:00"/>
    <m/>
    <m/>
    <m/>
    <x v="1"/>
    <x v="10"/>
    <n v="32"/>
    <m/>
    <n v="32"/>
    <n v="3600"/>
    <n v="9115"/>
    <n v="-5515"/>
    <m/>
    <m/>
    <n v="0"/>
    <m/>
    <m/>
    <n v="0"/>
    <m/>
  </r>
  <r>
    <s v="415 Linden"/>
    <s v="CP20-0126"/>
    <s v="Minor Land Division to divide one parcel into two parcels of 5,768 square feet and 6,615 square feet of net lot area on a lot within the R-1-5 (Single-Family Residence) zone district."/>
    <d v="2020-09-15T00:00:00"/>
    <m/>
    <m/>
    <m/>
    <m/>
    <x v="0"/>
    <x v="11"/>
    <n v="1"/>
    <m/>
    <n v="1"/>
    <m/>
    <m/>
    <n v="0"/>
    <m/>
    <m/>
    <n v="0"/>
    <m/>
    <m/>
    <n v="0"/>
    <m/>
  </r>
  <r>
    <s v="409 Linden"/>
    <s v="CP20-0120"/>
    <s v="Minor Land Division to divide an 11,879 square foot parcel into two parcels of 5,425 square feet and 5,970 square feet in the R-1-5 zone district."/>
    <d v="2020-08-17T00:00:00"/>
    <m/>
    <m/>
    <m/>
    <m/>
    <x v="0"/>
    <x v="11"/>
    <n v="1"/>
    <m/>
    <n v="1"/>
    <m/>
    <m/>
    <n v="0"/>
    <m/>
    <m/>
    <n v="0"/>
    <m/>
    <m/>
    <n v="0"/>
    <m/>
  </r>
  <r>
    <s v="352 Market"/>
    <s v="CP20-0046"/>
    <s v="Residential Demolition Authorization Permit and Design Permit to demolish one existing single-family dwelling and construct seven apartments on an 11,470 square foot parcel located within the RL (Multiple Residence) zone district."/>
    <d v="2020-03-10T00:00:00"/>
    <m/>
    <m/>
    <m/>
    <m/>
    <x v="0"/>
    <x v="11"/>
    <n v="7"/>
    <n v="1"/>
    <n v="6"/>
    <m/>
    <m/>
    <n v="0"/>
    <m/>
    <m/>
    <n v="0"/>
    <m/>
    <m/>
    <n v="0"/>
    <m/>
  </r>
  <r>
    <s v="137 Pryce"/>
    <s v="CP19-0187"/>
    <s v="Design Permit to replace existing garage with new two-car garage and new three-story structure with three apartments including a studio and two one- bedroom units on a lot in the RM (Multiple Residence - Medium Density) Zone District."/>
    <d v="2019-12-12T00:00:00"/>
    <m/>
    <m/>
    <m/>
    <m/>
    <x v="0"/>
    <x v="11"/>
    <n v="3"/>
    <m/>
    <n v="3"/>
    <m/>
    <m/>
    <n v="0"/>
    <m/>
    <m/>
    <n v="0"/>
    <m/>
    <m/>
    <n v="0"/>
    <m/>
  </r>
  <r>
    <s v="150 Felker"/>
    <s v="CP21-0137"/>
    <s v="Design Permit and density bonus request to construct a 32 unit apartment complex on a site in the R-M (Multiple Residence - Medium-Density) zone district."/>
    <d v="2021-12-14T00:00:00"/>
    <m/>
    <m/>
    <m/>
    <m/>
    <x v="0"/>
    <x v="11"/>
    <n v="32"/>
    <m/>
    <n v="32"/>
    <m/>
    <m/>
    <n v="0"/>
    <m/>
    <m/>
    <n v="0"/>
    <m/>
    <m/>
    <n v="0"/>
    <m/>
  </r>
  <r>
    <s v="501 Upper Park"/>
    <s v="CP19-0144"/>
    <s v="Design Permit to construct a 5,500 square foot multi-purpose steel building to replace existing trailers on a site in the PK (Parks) zone district."/>
    <d v="2019-09-10T00:00:00"/>
    <d v="2021-11-08T00:00:00"/>
    <m/>
    <m/>
    <m/>
    <x v="1"/>
    <x v="11"/>
    <m/>
    <m/>
    <n v="0"/>
    <n v="5500"/>
    <m/>
    <n v="5500"/>
    <m/>
    <m/>
    <n v="0"/>
    <m/>
    <m/>
    <n v="0"/>
    <m/>
  </r>
  <r>
    <s v="726 San Juan"/>
    <s v="CP18-0042"/>
    <s v="Residential Demolition Authorization Permit to demolish an existing unpermitted dwelling unit and Tentative Map to divide a 12,196 square foot parcel into two parcels of 5,281 square feet and 5,265 square feet, including the removal of two heritage trees on a property located in the R-1-5 zone district."/>
    <d v="2018-03-01T00:00:00"/>
    <d v="2018-07-05T00:00:00"/>
    <m/>
    <m/>
    <m/>
    <x v="1"/>
    <x v="11"/>
    <n v="2"/>
    <m/>
    <n v="2"/>
    <m/>
    <m/>
    <n v="0"/>
    <m/>
    <m/>
    <n v="0"/>
    <m/>
    <m/>
    <n v="0"/>
    <m/>
  </r>
  <r>
    <s v="140 Fairland"/>
    <s v="CP19-0048"/>
    <s v="Minor Land Division for a lot split on a parcel in the R-1-5 (Single-Family Residence) zone district."/>
    <d v="2019-03-13T00:00:00"/>
    <d v="2019-10-02T00:00:00"/>
    <m/>
    <m/>
    <m/>
    <x v="1"/>
    <x v="11"/>
    <n v="2"/>
    <m/>
    <n v="2"/>
    <m/>
    <m/>
    <n v="0"/>
    <m/>
    <m/>
    <n v="0"/>
    <m/>
    <m/>
    <n v="0"/>
    <m/>
  </r>
  <r>
    <s v="501 Golf Club"/>
    <s v="CP17-0109"/>
    <s v="Design Permit for the construction of a parking lot and five buildings associated with the Homeless Garden Project and totaling 5,370 square feet to function as administrative offices, greenhouses and a barn in the PK zone district."/>
    <d v="2017-06-13T00:00:00"/>
    <d v="2018-09-26T00:00:00"/>
    <m/>
    <m/>
    <m/>
    <x v="1"/>
    <x v="11"/>
    <m/>
    <m/>
    <n v="0"/>
    <n v="5370"/>
    <m/>
    <n v="5370"/>
    <m/>
    <m/>
    <n v="0"/>
    <m/>
    <m/>
    <n v="0"/>
    <m/>
  </r>
  <r>
    <s v="1930 Ocean St Ext"/>
    <s v="CP10-0033"/>
    <s v="Design Permit, Planned Development, Subdivision, and Zoning Map Amendment to construct a 40-unit apartment/condo development in the R-1-10 zone district. General Plan Amendment to change land use designation of 2.74-acre parcel from L(Low Density Residential) to LM (Low Medium Density Residential) and Zoning Map Amendment to rezone from R-1-10 to RL. (Environmental Determination: Initial Study/Negative Declaration)"/>
    <d v="2010-03-03T00:00:00"/>
    <d v="2018-09-25T00:00:00"/>
    <m/>
    <m/>
    <m/>
    <x v="1"/>
    <x v="11"/>
    <n v="40"/>
    <m/>
    <n v="40"/>
    <m/>
    <m/>
    <n v="0"/>
    <m/>
    <m/>
    <n v="0"/>
    <m/>
    <m/>
    <n v="0"/>
    <m/>
  </r>
  <r>
    <s v="135 Vista Branciforte"/>
    <s v="CP16-0099"/>
    <s v="Minor Land Division to re-subdivide two lots creating three lots in the R-1-5 zone district."/>
    <d v="2016-05-12T00:00:00"/>
    <d v="2016-11-02T00:00:00"/>
    <m/>
    <m/>
    <m/>
    <x v="1"/>
    <x v="11"/>
    <n v="1"/>
    <m/>
    <n v="1"/>
    <m/>
    <m/>
    <n v="0"/>
    <m/>
    <m/>
    <n v="0"/>
    <m/>
    <m/>
    <n v="0"/>
    <m/>
  </r>
  <r>
    <s v="160 Jewell"/>
    <s v="CP12-0076"/>
    <s v="REVISED BLURB: Major Modification of Use Permit/Site Supervision Permit No. SS-65-18, Minor Land Division, Slope Variance, and Special Use, Design, Conditional Fence, and Sign Permits for a two-story memory care facility with 51 residential units located at the existing Elk's Lodge property in the R-1-5/RM zoning district. The project requires removal of seven Heritage trees."/>
    <d v="2012-05-14T00:00:00"/>
    <d v="2013-03-21T00:00:00"/>
    <s v="B13-0572"/>
    <d v="2015-01-15T00:00:00"/>
    <d v="2018-02-08T00:00:00"/>
    <x v="2"/>
    <x v="11"/>
    <n v="51"/>
    <m/>
    <n v="51"/>
    <m/>
    <m/>
    <n v="0"/>
    <m/>
    <m/>
    <n v="0"/>
    <m/>
    <m/>
    <n v="0"/>
    <m/>
  </r>
  <r>
    <s v="1804 Ocean"/>
    <s v="CP14-0157"/>
    <s v="Planned Development, Tentative Subdivision Map, Residential Demolition, Design, and  Special Use Permits to demolish a single-family house and accompanying accessory structures and construct eleven residential townhouses, five of which are live/work combinations, on a property in the PA zone district  (Environmental Determination: Categorical Exemption) (Baldwin Wendy Rose Trustee Eta, owner/filed: 11/25/2014)"/>
    <d v="2014-11-25T00:00:00"/>
    <d v="2015-04-28T00:00:00"/>
    <s v="B15-0432 etc"/>
    <d v="2016-06-10T00:00:00"/>
    <d v="2018-04-11T00:00:00"/>
    <x v="2"/>
    <x v="11"/>
    <n v="11"/>
    <n v="1"/>
    <n v="10"/>
    <m/>
    <m/>
    <n v="0"/>
    <m/>
    <m/>
    <n v="0"/>
    <m/>
    <m/>
    <n v="0"/>
    <m/>
  </r>
  <r>
    <s v="710 Emeline"/>
    <s v="CP15-0011"/>
    <s v="Residential Demolition Authorization Permit to demolish a single-family house and a Design Permit to construct a residential triplex in the RL (Multiple Residence) zone district."/>
    <d v="2015-01-26T00:00:00"/>
    <d v="2015-04-10T00:00:00"/>
    <s v="B15-0241"/>
    <d v="2015-10-26T00:00:00"/>
    <d v="2017-08-03T00:00:00"/>
    <x v="2"/>
    <x v="11"/>
    <n v="3"/>
    <n v="1"/>
    <n v="2"/>
    <m/>
    <m/>
    <n v="0"/>
    <m/>
    <m/>
    <n v="0"/>
    <m/>
    <m/>
    <n v="0"/>
    <m/>
  </r>
  <r>
    <s v="448 May"/>
    <s v="CP20-0018"/>
    <s v="Residential Demolition Authorization Permit, Design Permit and Heritage Tree Removal Permit to demolish an existing single family dwelling, remove 4 Heritage trees, and construct four three-bedroom, two-story apartments on a parcel located in the R-L (multiple residence-low density) zone district. (Environmental Determination: Categorical Exemption)"/>
    <d v="2020-01-23T00:00:00"/>
    <d v="2020-06-23T00:00:00"/>
    <s v="B20-0404"/>
    <d v="2021-07-08T00:00:00"/>
    <m/>
    <x v="3"/>
    <x v="11"/>
    <n v="4"/>
    <n v="1"/>
    <n v="3"/>
    <m/>
    <m/>
    <n v="0"/>
    <m/>
    <m/>
    <n v="0"/>
    <m/>
    <m/>
    <n v="0"/>
    <m/>
  </r>
  <r>
    <s v="247 High"/>
    <s v="CP20-0106"/>
    <s v="Residential Demolition Authorization Permit, Design Permit, Variance to lot width, and Density Bonus to demolish an existing single-family dwelling and construct a seven unit apartment building on a 6,732 square foot, substandard parcel located in the R-M (Multi-Family Residential- Medium Density) zone district."/>
    <d v="2020-09-15T00:00:00"/>
    <m/>
    <m/>
    <m/>
    <m/>
    <x v="0"/>
    <x v="12"/>
    <n v="7"/>
    <n v="1"/>
    <n v="6"/>
    <m/>
    <m/>
    <n v="0"/>
    <m/>
    <m/>
    <n v="0"/>
    <m/>
    <m/>
    <n v="0"/>
    <m/>
  </r>
  <r>
    <s v="118 Ortalon"/>
    <s v="CP21-0160"/>
    <s v="Minor Land Division and Large Home Design Permit for a four lot tentative parcel map, with a variation to minimum lot size for two lots, on a 174,457 square foot lot with an existing single family home and to construct a new home exceeding 4,000 square feet on one of the new lots in the R-1-10 (Single-Family Residence - 10,000 sq. ft. min) zone district."/>
    <d v="2021-10-27T00:00:00"/>
    <m/>
    <m/>
    <m/>
    <m/>
    <x v="0"/>
    <x v="12"/>
    <n v="3"/>
    <m/>
    <n v="3"/>
    <m/>
    <m/>
    <n v="0"/>
    <m/>
    <m/>
    <n v="0"/>
    <m/>
    <m/>
    <n v="0"/>
    <m/>
  </r>
  <r>
    <s v="1416 Bay"/>
    <s v="CP21-0077"/>
    <s v="Design Permit to convert an existing single-family residence into a duplex and to convert an existing accessory dwelling unit into a single-family residence on a parcel located in the R-L (Multiple Residence-Low Density) zone district."/>
    <d v="2021-05-25T00:00:00"/>
    <d v="2002-11-01T00:00:00"/>
    <m/>
    <m/>
    <m/>
    <x v="1"/>
    <x v="12"/>
    <n v="2"/>
    <m/>
    <n v="2"/>
    <m/>
    <m/>
    <n v="0"/>
    <m/>
    <m/>
    <n v="0"/>
    <m/>
    <m/>
    <n v="0"/>
    <m/>
  </r>
  <r>
    <s v="1459 High"/>
    <s v="CP18-0030"/>
    <s v="Minor Land Division and Coastal Permit to subdivide an existing 25,544 square foot parcel containing a single-family residence into two parcels (10, 044 and 15,500 square feet) in the R-1-10 district."/>
    <d v="2018-02-15T00:00:00"/>
    <d v="2018-05-02T00:00:00"/>
    <m/>
    <m/>
    <m/>
    <x v="1"/>
    <x v="12"/>
    <n v="2"/>
    <m/>
    <n v="2"/>
    <m/>
    <m/>
    <n v="0"/>
    <m/>
    <m/>
    <n v="0"/>
    <m/>
    <m/>
    <n v="0"/>
    <m/>
  </r>
  <r>
    <s v="912 Western"/>
    <s v="CP12-0054"/>
    <s v="Minor Land Division to create three lots from one lot in the R-1-10 zoning district."/>
    <d v="2012-04-05T00:00:00"/>
    <d v="2012-06-20T00:00:00"/>
    <m/>
    <m/>
    <m/>
    <x v="1"/>
    <x v="12"/>
    <n v="3"/>
    <m/>
    <n v="3"/>
    <m/>
    <m/>
    <n v="0"/>
    <m/>
    <m/>
    <n v="0"/>
    <m/>
    <m/>
    <n v="0"/>
    <m/>
  </r>
  <r>
    <s v="230 Grandview"/>
    <s v="CP15-0214"/>
    <s v="Residential Demolition Permit, design permit, and coastal permit to demolish an existing single family dwelling and construct 12 three-bedroom apartments on a parcel in the R-L/CZ-O zone district. This project requires removal of one Heritage tree. (Environmental determination: categorical exemption)"/>
    <d v="2015-12-16T00:00:00"/>
    <d v="2016-05-18T00:00:00"/>
    <s v="B16-0322, B16-0323, B16-0324"/>
    <d v="2017-06-29T00:00:00"/>
    <d v="2020-06-01T00:00:00"/>
    <x v="2"/>
    <x v="12"/>
    <n v="12"/>
    <n v="1"/>
    <n v="11"/>
    <m/>
    <m/>
    <n v="0"/>
    <m/>
    <m/>
    <n v="0"/>
    <m/>
    <m/>
    <n v="0"/>
    <m/>
  </r>
  <r>
    <s v="225 Meder"/>
    <s v="CP17-0006"/>
    <s v="Residential Demolition Authorization Permit to demolish a single family residence, and a Planned Development Permit, Minor Land Division, Design Permit, and Heritage Tree Removal Permit to construct two duplexes as a townhouse development on a parcel located in the R-1-5 zone district."/>
    <d v="2017-01-05T00:00:00"/>
    <d v="2017-04-06T00:00:00"/>
    <s v="B17-0400, B17-0401, B17-0402"/>
    <d v="2017-12-19T00:00:00"/>
    <d v="2019-04-04T00:00:00"/>
    <x v="2"/>
    <x v="12"/>
    <n v="4"/>
    <n v="1"/>
    <n v="3"/>
    <m/>
    <m/>
    <n v="0"/>
    <m/>
    <m/>
    <n v="0"/>
    <m/>
    <m/>
    <n v="0"/>
    <m/>
  </r>
  <r>
    <s v="120 Toledo"/>
    <s v="CP17-0211"/>
    <s v="Residential Demolition Authorization Permit and Design Permit to demolish an existing single family dwelling and construct a duplex on a property in the R-L zone district. (Environmental Determination: Categorical Exemption)"/>
    <d v="2017-11-07T00:00:00"/>
    <d v="2018-01-22T00:00:00"/>
    <s v="B18-0043"/>
    <d v="2018-04-12T00:00:00"/>
    <d v="2018-12-27T00:00:00"/>
    <x v="2"/>
    <x v="12"/>
    <n v="2"/>
    <n v="1"/>
    <n v="1"/>
    <m/>
    <m/>
    <n v="0"/>
    <m/>
    <m/>
    <n v="0"/>
    <m/>
    <m/>
    <n v="0"/>
    <m/>
  </r>
  <r>
    <s v="175 Westview"/>
    <s v="CP20-0125"/>
    <s v="Lot Line adjustment and Minor Modification to 95-306 to combine two lots and Design Permit to construct three homes within an approved planned development in the RL (Multiple Residences – Low Density) zone district."/>
    <d v="2020-10-13T00:00:00"/>
    <d v="2021-02-25T00:00:00"/>
    <s v="B21-0117"/>
    <d v="2021-08-24T00:00:00"/>
    <m/>
    <x v="3"/>
    <x v="12"/>
    <n v="3"/>
    <m/>
    <n v="3"/>
    <m/>
    <m/>
    <n v="0"/>
    <m/>
    <m/>
    <n v="0"/>
    <m/>
    <m/>
    <n v="0"/>
    <m/>
  </r>
  <r>
    <s v="630 Water"/>
    <s v="CP16-0050"/>
    <s v="Design Permit, Special Use Permit and Major Modification to Permit 02-164 to add 20 SRO units to a parcel developed with 48 SRO's, 5 apartment units and commercial space located within the CC zone district."/>
    <d v="2016-03-10T00:00:00"/>
    <d v="2017-02-28T00:00:00"/>
    <s v="B17-0330"/>
    <d v="2018-01-18T00:00:00"/>
    <d v="2020-01-07T00:00:00"/>
    <x v="2"/>
    <x v="13"/>
    <n v="20"/>
    <m/>
    <n v="20"/>
    <m/>
    <m/>
    <n v="0"/>
    <m/>
    <m/>
    <n v="0"/>
    <m/>
    <m/>
    <n v="0"/>
    <m/>
  </r>
  <r>
    <s v="708 Water"/>
    <s v="CP16-0126"/>
    <s v="Lot Line Adjustment, Residential and NonResidential Demolition Authorization Permits, Design Permit, and Special Use Permit to combine three parcels, demolish residential and commercial buildings, and to construct a mixed-use, 41-unit, 100% affordable rental housing development in the CC Zone District."/>
    <d v="2016-06-30T00:00:00"/>
    <d v="2017-06-27T00:00:00"/>
    <s v="B17-0596"/>
    <d v="2018-04-09T00:00:00"/>
    <d v="2020-04-23T00:00:00"/>
    <x v="2"/>
    <x v="13"/>
    <n v="41"/>
    <n v="3"/>
    <n v="38"/>
    <m/>
    <n v="3950"/>
    <n v="-3950"/>
    <m/>
    <m/>
    <n v="0"/>
    <m/>
    <m/>
    <n v="0"/>
    <m/>
  </r>
  <r>
    <s v="415 Natural Bridges"/>
    <s v="CP21-0059"/>
    <s v="Lot line adjustment with 003-011-10 and Planned Development Permit, Design Permit, and Coastal Permit to construct a 100% affordable 20 unit SRO (Single Room Occupancy) project with a variation to allowed uses to allow an SRO use and variations development standards for building height, side yard setback, and number of parking spaces on a vacant lot in the R-L/CZ-O/SP-O (Multiple Residence - Low-Density/Coastal Zone Overlay/Shoreline Protection Overlay) zone district. This project involves the removal of one Heritage tree. This project requires a Coastal Permit which is appealable to the California Coastal Commission after all possible appeals are exhausted through the City."/>
    <d v="2021-07-20T00:00:00"/>
    <m/>
    <m/>
    <m/>
    <m/>
    <x v="0"/>
    <x v="14"/>
    <n v="20"/>
    <m/>
    <n v="20"/>
    <m/>
    <m/>
    <n v="0"/>
    <m/>
    <m/>
    <n v="0"/>
    <m/>
    <m/>
    <n v="0"/>
    <m/>
  </r>
  <r>
    <s v="200 Panetta"/>
    <s v="CP21-0133"/>
    <s v="Design Permit to construct an approximately 8,870 square foot building with two light industrial/flex space units on Lot 4 of a property within the I-G/PER-2 (General Industrial - Performance Overlay) zone district and within the Delaware Addition Planned Development."/>
    <d v="2021-09-09T00:00:00"/>
    <m/>
    <m/>
    <m/>
    <m/>
    <x v="0"/>
    <x v="14"/>
    <m/>
    <m/>
    <n v="0"/>
    <m/>
    <m/>
    <n v="0"/>
    <n v="8870"/>
    <m/>
    <n v="8870"/>
    <m/>
    <m/>
    <n v="0"/>
    <m/>
  </r>
  <r>
    <s v="601 Swift"/>
    <s v="CP21-0020"/>
    <s v="Design Permit to construct a 576 square foot storage shed to store two classic vehicles used by the primary business Promethius Fuel on a property located in the IG/Per-2 (General Industrial/Performance Overlay) zone district."/>
    <d v="2021-03-01T00:00:00"/>
    <d v="2021-03-24T00:00:00"/>
    <m/>
    <m/>
    <m/>
    <x v="1"/>
    <x v="14"/>
    <m/>
    <m/>
    <n v="0"/>
    <n v="576"/>
    <m/>
    <n v="576"/>
    <m/>
    <m/>
    <n v="0"/>
    <m/>
    <m/>
    <n v="0"/>
    <m/>
  </r>
  <r>
    <s v="2120 Delaware"/>
    <s v="CP17-0124"/>
    <s v="(Phase II) Design Permit for a mixed use development to include 161 units, 7,719 square feet of commercial space, and underground parking as included in the previously-approved Delaware Addtion project located in the IG-PER2 Zone District."/>
    <d v="2017-07-06T00:00:00"/>
    <d v="2018-01-10T00:00:00"/>
    <s v="B17-0354, B17-0355, B17-0359"/>
    <m/>
    <m/>
    <x v="1"/>
    <x v="14"/>
    <n v="161"/>
    <m/>
    <n v="161"/>
    <n v="7719"/>
    <m/>
    <n v="7719"/>
    <m/>
    <m/>
    <n v="0"/>
    <m/>
    <m/>
    <n v="0"/>
    <m/>
  </r>
  <r>
    <s v="200 High Rd"/>
    <s v="CP17-0214"/>
    <s v="Design Permit and Boundary Adjustment to combine two parcels and to construct a 14,100 square foot mixed use building with two 3-bedroom flex residential units and 11,520 square feet of commercial/industrial space."/>
    <d v="2017-11-09T00:00:00"/>
    <d v="2018-06-27T00:00:00"/>
    <s v="B18-0667"/>
    <m/>
    <d v="2020-07-30T00:00:00"/>
    <x v="2"/>
    <x v="14"/>
    <n v="2"/>
    <m/>
    <n v="2"/>
    <n v="11520"/>
    <m/>
    <n v="11520"/>
    <m/>
    <m/>
    <n v="0"/>
    <m/>
    <m/>
    <n v="0"/>
    <m/>
  </r>
  <r>
    <s v="300 Panetta"/>
    <s v="CP17-0220"/>
    <s v="Design Permit and Boundary Line Adjustment to construct a new three story mixed use building with three residential flex-units and office space in the Delaware Addition Planned Development Project located in a IG/PER-2 Zone District."/>
    <d v="2017-11-21T00:00:00"/>
    <d v="2018-03-16T00:00:00"/>
    <s v="B18-0428"/>
    <d v="2018-10-12T00:00:00"/>
    <d v="2020-12-15T00:00:00"/>
    <x v="2"/>
    <x v="14"/>
    <n v="3"/>
    <m/>
    <n v="3"/>
    <m/>
    <m/>
    <n v="0"/>
    <m/>
    <m/>
    <n v="0"/>
    <n v="23195"/>
    <m/>
    <n v="23195"/>
    <m/>
  </r>
  <r>
    <s v="2956 Mission"/>
    <s v="CP13-0033"/>
    <s v="Planned Development, Design and Coastal Permits fora  four-story, 82-room hotel in the IG-P/CZ zoning district.  (Environmental Determination:  Mitigated Negative Declaration )"/>
    <d v="2013-03-14T00:00:00"/>
    <d v="2013-07-23T00:00:00"/>
    <s v="B13-0539"/>
    <d v="2014-07-03T00:00:00"/>
    <d v="2019-10-01T00:00:00"/>
    <x v="2"/>
    <x v="14"/>
    <m/>
    <m/>
    <n v="0"/>
    <n v="48360"/>
    <m/>
    <n v="48360"/>
    <m/>
    <m/>
    <n v="0"/>
    <m/>
    <m/>
    <n v="0"/>
    <m/>
  </r>
  <r>
    <s v="2656 Mission"/>
    <s v="CP16-0190"/>
    <s v="Design permit for a new 11,611 square foot industrial/warehouse building in the IGP2/Mission Street Overlay zone district. (Environmental Determination: Categorical Exemption)"/>
    <d v="2016-09-20T00:00:00"/>
    <d v="2017-09-12T00:00:00"/>
    <s v="B17-0163"/>
    <d v="2018-05-18T00:00:00"/>
    <d v="2019-11-19T00:00:00"/>
    <x v="2"/>
    <x v="14"/>
    <m/>
    <m/>
    <n v="0"/>
    <m/>
    <m/>
    <n v="0"/>
    <n v="11611"/>
    <m/>
    <n v="11611"/>
    <m/>
    <m/>
    <n v="0"/>
    <m/>
  </r>
  <r>
    <s v="1201 Fair"/>
    <s v="CP18-0225"/>
    <s v="Design Permit to demolish an existing commercial building and to construct a 10,000 square foot industrial building to include ice cream manufacturing, storage, and incidental  retail uses on a property in the IGP2 (General Industrial Performance Overlay) zone district. (demolish commercial building: 1,194 square feet; new building is 14,052)"/>
    <d v="2018-12-20T00:00:00"/>
    <d v="2019-06-14T00:00:00"/>
    <s v="B19-0313"/>
    <d v="2020-02-18T00:00:00"/>
    <d v="2021-09-20T00:00:00"/>
    <x v="2"/>
    <x v="14"/>
    <m/>
    <m/>
    <n v="0"/>
    <m/>
    <n v="1194"/>
    <n v="-1194"/>
    <n v="14052"/>
    <m/>
    <n v="14052"/>
    <m/>
    <m/>
    <n v="0"/>
    <m/>
  </r>
  <r>
    <s v="2801 Mission"/>
    <s v="CP18-0184, CP19-0036"/>
    <s v="Design Permit for two new entryways at an existing industrial building in the IG-PER2 zone district._x000a_Minor Modification to Design Permit (CP18-00184) to allow for an entry way for a multi-tenant building in the I-G/PER-2 (General Industrial; Performance Overlay) zone district._x000a_975+ 460 square foot entry "/>
    <d v="2018-10-11T00:00:00"/>
    <d v="2019-01-24T00:00:00"/>
    <s v="B19-0450, B18-0546"/>
    <d v="2019-07-01T00:00:00"/>
    <m/>
    <x v="3"/>
    <x v="14"/>
    <m/>
    <m/>
    <n v="0"/>
    <m/>
    <m/>
    <n v="0"/>
    <n v="1435"/>
    <m/>
    <n v="1435"/>
    <m/>
    <m/>
    <n v="0"/>
    <m/>
  </r>
  <r>
    <s v="202 Panetta"/>
    <s v="CP20-0005"/>
    <s v="Design Permit to construct a three story, 19,800 square foot building with 14 flex units (commercial condominiums) on a parcel located within the Delaware Addition Planned Development area and within the IG/Per-2 (General Industrial/Performance Overlay) zone district. (Environmental Determination: Categorical Exemption)"/>
    <d v="2020-01-09T00:00:00"/>
    <d v="2020-04-14T00:00:00"/>
    <s v="B20-0166"/>
    <d v="2020-11-02T00:00:00"/>
    <m/>
    <x v="3"/>
    <x v="14"/>
    <m/>
    <m/>
    <n v="0"/>
    <n v="19800"/>
    <m/>
    <n v="19800"/>
    <m/>
    <m/>
    <n v="0"/>
    <m/>
    <m/>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F19" firstHeaderRow="0" firstDataRow="1" firstDataCol="1" rowPageCount="1" colPageCount="1"/>
  <pivotFields count="23">
    <pivotField showAll="0"/>
    <pivotField showAll="0"/>
    <pivotField showAll="0"/>
    <pivotField showAll="0"/>
    <pivotField showAll="0"/>
    <pivotField showAll="0" defaultSubtotal="0"/>
    <pivotField showAll="0"/>
    <pivotField showAll="0"/>
    <pivotField axis="axisPage" showAll="0">
      <items count="7">
        <item x="0"/>
        <item x="1"/>
        <item x="2"/>
        <item x="3"/>
        <item m="1" x="4"/>
        <item m="1" x="5"/>
        <item t="default"/>
      </items>
    </pivotField>
    <pivotField axis="axisRow" showAll="0" sortType="ascending">
      <items count="21">
        <item x="0"/>
        <item x="1"/>
        <item x="2"/>
        <item x="3"/>
        <item x="4"/>
        <item m="1" x="16"/>
        <item x="5"/>
        <item x="6"/>
        <item m="1" x="18"/>
        <item x="7"/>
        <item x="8"/>
        <item x="9"/>
        <item x="10"/>
        <item m="1" x="19"/>
        <item x="11"/>
        <item x="12"/>
        <item m="1" x="17"/>
        <item x="13"/>
        <item x="14"/>
        <item m="1" x="15"/>
        <item t="default"/>
      </items>
    </pivotField>
    <pivotField showAll="0"/>
    <pivotField showAll="0"/>
    <pivotField dataField="1" showAll="0"/>
    <pivotField showAll="0"/>
    <pivotField showAll="0"/>
    <pivotField dataField="1" showAll="0"/>
    <pivotField showAll="0"/>
    <pivotField showAll="0"/>
    <pivotField dataField="1" showAll="0"/>
    <pivotField showAll="0" defaultSubtotal="0"/>
    <pivotField showAll="0" defaultSubtotal="0"/>
    <pivotField dataField="1" showAll="0" defaultSubtotal="0"/>
    <pivotField dataField="1" showAll="0" defaultSubtotal="0"/>
  </pivotFields>
  <rowFields count="1">
    <field x="9"/>
  </rowFields>
  <rowItems count="16">
    <i>
      <x/>
    </i>
    <i>
      <x v="1"/>
    </i>
    <i>
      <x v="2"/>
    </i>
    <i>
      <x v="3"/>
    </i>
    <i>
      <x v="4"/>
    </i>
    <i>
      <x v="6"/>
    </i>
    <i>
      <x v="7"/>
    </i>
    <i>
      <x v="9"/>
    </i>
    <i>
      <x v="10"/>
    </i>
    <i>
      <x v="11"/>
    </i>
    <i>
      <x v="12"/>
    </i>
    <i>
      <x v="14"/>
    </i>
    <i>
      <x v="15"/>
    </i>
    <i>
      <x v="17"/>
    </i>
    <i>
      <x v="18"/>
    </i>
    <i t="grand">
      <x/>
    </i>
  </rowItems>
  <colFields count="1">
    <field x="-2"/>
  </colFields>
  <colItems count="5">
    <i>
      <x/>
    </i>
    <i i="1">
      <x v="1"/>
    </i>
    <i i="2">
      <x v="2"/>
    </i>
    <i i="3">
      <x v="3"/>
    </i>
    <i i="4">
      <x v="4"/>
    </i>
  </colItems>
  <pageFields count="1">
    <pageField fld="8" hier="-1"/>
  </pageFields>
  <dataFields count="5">
    <dataField name="Sum of Net dwellings" fld="12" baseField="0" baseItem="0"/>
    <dataField name="Sum of net commercial" fld="15" baseField="0" baseItem="0"/>
    <dataField name="Sum of net industrial" fld="18" baseField="0" baseItem="0"/>
    <dataField name="Sum of net office" fld="21" baseField="0" baseItem="0"/>
    <dataField name="Count of Net hotel rooms" fld="2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Table3" displayName="Table3" ref="A1:W115" totalsRowShown="0" headerRowDxfId="6">
  <autoFilter ref="A1:W115"/>
  <sortState ref="A2:W115">
    <sortCondition ref="J1:J115"/>
  </sortState>
  <tableColumns count="23">
    <tableColumn id="1" name="Address"/>
    <tableColumn id="2" name="permit no"/>
    <tableColumn id="3" name="Description"/>
    <tableColumn id="4" name="date applied"/>
    <tableColumn id="5" name="date approved" dataDxfId="5"/>
    <tableColumn id="22" name="Bldg permit no"/>
    <tableColumn id="6" name="bldg permit issued date"/>
    <tableColumn id="7" name="Bldg permit finaled date"/>
    <tableColumn id="21" name="Status" dataDxfId="4">
      <calculatedColumnFormula>IF(Table3[[#This Row],[Bldg permit finaled date]]&lt;&gt;"","Finaled",IF(Table3[[#This Row],[bldg permit issued date]]&lt;&gt;"","Under Constuction",IF(Table3[[#This Row],[date approved]]&lt;&gt;"","Approved",IF(Table3[[#This Row],[date applied]]&lt;&gt;"","Applied",""))))</calculatedColumnFormula>
    </tableColumn>
    <tableColumn id="8" name="Neighborhood"/>
    <tableColumn id="9" name="New dwellings"/>
    <tableColumn id="10" name="Demo dwellings"/>
    <tableColumn id="11" name="Net dwellings" dataDxfId="3">
      <calculatedColumnFormula>Table3[[#This Row],[New dwellings]]-Table3[[#This Row],[Demo dwellings]]</calculatedColumnFormula>
    </tableColumn>
    <tableColumn id="12" name="New commercial"/>
    <tableColumn id="13" name="demo commercial"/>
    <tableColumn id="14" name="net commercial" dataDxfId="2">
      <calculatedColumnFormula>Table3[[#This Row],[New commercial]]-Table3[[#This Row],[demo commercial]]</calculatedColumnFormula>
    </tableColumn>
    <tableColumn id="15" name="new industrial"/>
    <tableColumn id="16" name="demo industrial"/>
    <tableColumn id="17" name="net industrial" dataDxfId="1">
      <calculatedColumnFormula>Table3[[#This Row],[new industrial]]-Table3[[#This Row],[demo industrial]]</calculatedColumnFormula>
    </tableColumn>
    <tableColumn id="18" name="new office"/>
    <tableColumn id="19" name="demo office"/>
    <tableColumn id="20" name="net office" dataDxfId="0">
      <calculatedColumnFormula>Table3[[#This Row],[new office]]-Table3[[#This Row],[demo office]]</calculatedColumnFormula>
    </tableColumn>
    <tableColumn id="23" name="Net hotel rooms"/>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C26" sqref="C26"/>
    </sheetView>
  </sheetViews>
  <sheetFormatPr defaultRowHeight="12.75" x14ac:dyDescent="0.2"/>
  <cols>
    <col min="1" max="1" width="17" customWidth="1"/>
    <col min="2" max="2" width="20.5703125" customWidth="1"/>
    <col min="3" max="3" width="22.5703125" customWidth="1"/>
    <col min="4" max="4" width="20.140625" customWidth="1"/>
    <col min="5" max="5" width="16.5703125" customWidth="1"/>
    <col min="6" max="6" width="23.85546875" customWidth="1"/>
    <col min="7" max="7" width="5" customWidth="1"/>
    <col min="8" max="8" width="7" customWidth="1"/>
    <col min="9" max="9" width="23.85546875" bestFit="1" customWidth="1"/>
    <col min="10" max="10" width="12.7109375" bestFit="1" customWidth="1"/>
    <col min="11" max="11" width="25" bestFit="1" customWidth="1"/>
    <col min="12" max="12" width="18.7109375" bestFit="1" customWidth="1"/>
    <col min="13" max="13" width="21.5703125" bestFit="1" customWidth="1"/>
    <col min="14" max="14" width="9" customWidth="1"/>
    <col min="15" max="15" width="12.140625" customWidth="1"/>
    <col min="16" max="16" width="11.7109375" customWidth="1"/>
    <col min="17" max="17" width="6" customWidth="1"/>
    <col min="19" max="19" width="8.85546875" customWidth="1"/>
    <col min="21" max="21" width="7.140625" customWidth="1"/>
    <col min="22" max="22" width="12.28515625" bestFit="1" customWidth="1"/>
    <col min="23" max="23" width="11.7109375" bestFit="1" customWidth="1"/>
  </cols>
  <sheetData>
    <row r="1" spans="1:13" x14ac:dyDescent="0.2">
      <c r="A1" s="6" t="s">
        <v>69</v>
      </c>
      <c r="B1" t="s">
        <v>70</v>
      </c>
    </row>
    <row r="2" spans="1:13" x14ac:dyDescent="0.2">
      <c r="I2" s="1" t="s">
        <v>108</v>
      </c>
    </row>
    <row r="3" spans="1:13" x14ac:dyDescent="0.2">
      <c r="A3" s="6" t="s">
        <v>67</v>
      </c>
      <c r="B3" t="s">
        <v>71</v>
      </c>
      <c r="C3" t="s">
        <v>72</v>
      </c>
      <c r="D3" t="s">
        <v>73</v>
      </c>
      <c r="E3" t="s">
        <v>116</v>
      </c>
      <c r="F3" t="s">
        <v>117</v>
      </c>
      <c r="I3" s="1" t="s">
        <v>93</v>
      </c>
      <c r="J3" s="1" t="s">
        <v>91</v>
      </c>
      <c r="K3" s="1" t="s">
        <v>92</v>
      </c>
      <c r="L3" s="1" t="s">
        <v>94</v>
      </c>
      <c r="M3" s="1" t="s">
        <v>95</v>
      </c>
    </row>
    <row r="4" spans="1:13" x14ac:dyDescent="0.2">
      <c r="A4" s="7" t="s">
        <v>121</v>
      </c>
      <c r="B4" s="10">
        <v>77</v>
      </c>
      <c r="C4" s="10">
        <v>31440</v>
      </c>
      <c r="D4" s="10">
        <v>0</v>
      </c>
      <c r="E4" s="10">
        <v>0</v>
      </c>
      <c r="F4" s="10">
        <v>3</v>
      </c>
      <c r="I4" t="s">
        <v>96</v>
      </c>
      <c r="J4">
        <v>54</v>
      </c>
      <c r="K4">
        <v>21872</v>
      </c>
      <c r="L4">
        <v>0</v>
      </c>
      <c r="M4">
        <v>0</v>
      </c>
    </row>
    <row r="5" spans="1:13" x14ac:dyDescent="0.2">
      <c r="A5" s="7" t="s">
        <v>97</v>
      </c>
      <c r="B5" s="10">
        <v>1</v>
      </c>
      <c r="C5" s="10">
        <v>0</v>
      </c>
      <c r="D5" s="10">
        <v>0</v>
      </c>
      <c r="E5" s="10">
        <v>0</v>
      </c>
      <c r="F5" s="10"/>
      <c r="I5" t="s">
        <v>97</v>
      </c>
      <c r="J5">
        <v>0</v>
      </c>
      <c r="K5">
        <v>0</v>
      </c>
      <c r="L5">
        <v>0</v>
      </c>
      <c r="M5">
        <v>0</v>
      </c>
    </row>
    <row r="6" spans="1:13" x14ac:dyDescent="0.2">
      <c r="A6" s="7" t="s">
        <v>76</v>
      </c>
      <c r="B6" s="10">
        <v>835</v>
      </c>
      <c r="C6" s="10">
        <v>-47032</v>
      </c>
      <c r="D6" s="10">
        <v>0</v>
      </c>
      <c r="E6" s="10">
        <v>8798</v>
      </c>
      <c r="F6" s="10"/>
      <c r="I6" t="s">
        <v>76</v>
      </c>
      <c r="J6">
        <v>300</v>
      </c>
      <c r="K6">
        <v>38913</v>
      </c>
      <c r="L6">
        <v>4495</v>
      </c>
      <c r="M6">
        <v>0</v>
      </c>
    </row>
    <row r="7" spans="1:13" x14ac:dyDescent="0.2">
      <c r="A7" s="7" t="s">
        <v>276</v>
      </c>
      <c r="B7" s="10">
        <v>10</v>
      </c>
      <c r="C7" s="10">
        <v>0</v>
      </c>
      <c r="D7" s="10">
        <v>0</v>
      </c>
      <c r="E7" s="10">
        <v>0</v>
      </c>
      <c r="F7" s="10"/>
      <c r="I7" t="s">
        <v>98</v>
      </c>
      <c r="J7">
        <v>82</v>
      </c>
      <c r="K7">
        <v>52925</v>
      </c>
      <c r="L7">
        <v>106522</v>
      </c>
      <c r="M7">
        <v>0</v>
      </c>
    </row>
    <row r="8" spans="1:13" x14ac:dyDescent="0.2">
      <c r="A8" s="7" t="s">
        <v>90</v>
      </c>
      <c r="B8" s="10">
        <v>130</v>
      </c>
      <c r="C8" s="10">
        <v>117598</v>
      </c>
      <c r="D8" s="10">
        <v>20600</v>
      </c>
      <c r="E8" s="10">
        <v>-3652</v>
      </c>
      <c r="F8" s="10"/>
      <c r="I8" t="s">
        <v>99</v>
      </c>
      <c r="J8">
        <v>245</v>
      </c>
      <c r="K8">
        <v>0</v>
      </c>
      <c r="L8">
        <v>0</v>
      </c>
      <c r="M8">
        <v>0</v>
      </c>
    </row>
    <row r="9" spans="1:13" x14ac:dyDescent="0.2">
      <c r="A9" s="7" t="s">
        <v>79</v>
      </c>
      <c r="B9" s="10">
        <v>120</v>
      </c>
      <c r="C9" s="10">
        <v>87430</v>
      </c>
      <c r="D9" s="10">
        <v>0</v>
      </c>
      <c r="E9" s="10">
        <v>0</v>
      </c>
      <c r="F9" s="10"/>
      <c r="I9" t="s">
        <v>90</v>
      </c>
      <c r="J9">
        <v>66</v>
      </c>
      <c r="K9">
        <v>278929</v>
      </c>
      <c r="L9">
        <v>156751</v>
      </c>
      <c r="M9">
        <v>162123</v>
      </c>
    </row>
    <row r="10" spans="1:13" x14ac:dyDescent="0.2">
      <c r="A10" s="7" t="s">
        <v>100</v>
      </c>
      <c r="B10" s="10">
        <v>219</v>
      </c>
      <c r="C10" s="10">
        <v>-61777</v>
      </c>
      <c r="D10" s="10">
        <v>7500</v>
      </c>
      <c r="E10" s="10">
        <v>0</v>
      </c>
      <c r="F10" s="10"/>
      <c r="I10" t="s">
        <v>79</v>
      </c>
      <c r="J10">
        <v>141</v>
      </c>
      <c r="K10">
        <v>40066</v>
      </c>
      <c r="L10">
        <v>60367</v>
      </c>
      <c r="M10">
        <v>24706</v>
      </c>
    </row>
    <row r="11" spans="1:13" x14ac:dyDescent="0.2">
      <c r="A11" s="7" t="s">
        <v>267</v>
      </c>
      <c r="B11" s="10">
        <v>3</v>
      </c>
      <c r="C11" s="10">
        <v>20945</v>
      </c>
      <c r="D11" s="10">
        <v>0</v>
      </c>
      <c r="E11" s="10">
        <v>0</v>
      </c>
      <c r="F11" s="10"/>
      <c r="I11" t="s">
        <v>100</v>
      </c>
      <c r="J11">
        <v>188</v>
      </c>
      <c r="K11">
        <v>0</v>
      </c>
      <c r="L11">
        <v>0</v>
      </c>
      <c r="M11">
        <v>0</v>
      </c>
    </row>
    <row r="12" spans="1:13" x14ac:dyDescent="0.2">
      <c r="A12" s="7" t="s">
        <v>148</v>
      </c>
      <c r="B12" s="10">
        <v>482</v>
      </c>
      <c r="C12" s="10">
        <v>-14044</v>
      </c>
      <c r="D12" s="10">
        <v>0</v>
      </c>
      <c r="E12" s="10">
        <v>0</v>
      </c>
      <c r="F12" s="10"/>
      <c r="I12" t="s">
        <v>101</v>
      </c>
      <c r="J12">
        <v>314</v>
      </c>
      <c r="K12">
        <v>68409</v>
      </c>
      <c r="L12">
        <v>203829</v>
      </c>
      <c r="M12">
        <v>0</v>
      </c>
    </row>
    <row r="13" spans="1:13" x14ac:dyDescent="0.2">
      <c r="A13" s="7" t="s">
        <v>82</v>
      </c>
      <c r="B13" s="10">
        <v>348</v>
      </c>
      <c r="C13" s="10">
        <v>124498</v>
      </c>
      <c r="D13" s="10">
        <v>0</v>
      </c>
      <c r="E13" s="10">
        <v>0</v>
      </c>
      <c r="F13" s="10"/>
      <c r="I13" t="s">
        <v>102</v>
      </c>
      <c r="J13">
        <v>144</v>
      </c>
      <c r="K13">
        <v>298697</v>
      </c>
      <c r="L13">
        <v>87492</v>
      </c>
      <c r="M13">
        <v>0</v>
      </c>
    </row>
    <row r="14" spans="1:13" x14ac:dyDescent="0.2">
      <c r="A14" s="7" t="s">
        <v>196</v>
      </c>
      <c r="B14" s="10">
        <v>48</v>
      </c>
      <c r="C14" s="10">
        <v>2505</v>
      </c>
      <c r="D14" s="10">
        <v>0</v>
      </c>
      <c r="E14" s="10">
        <v>0</v>
      </c>
      <c r="F14" s="10"/>
      <c r="I14" t="s">
        <v>103</v>
      </c>
      <c r="J14">
        <v>337</v>
      </c>
      <c r="K14">
        <v>70058</v>
      </c>
      <c r="L14">
        <v>91587</v>
      </c>
      <c r="M14">
        <v>0</v>
      </c>
    </row>
    <row r="15" spans="1:13" x14ac:dyDescent="0.2">
      <c r="A15" s="7" t="s">
        <v>85</v>
      </c>
      <c r="B15" s="10">
        <v>154</v>
      </c>
      <c r="C15" s="10">
        <v>10870</v>
      </c>
      <c r="D15" s="10">
        <v>0</v>
      </c>
      <c r="E15" s="10">
        <v>0</v>
      </c>
      <c r="F15" s="10"/>
      <c r="I15" t="s">
        <v>104</v>
      </c>
      <c r="J15">
        <v>690</v>
      </c>
      <c r="K15">
        <v>60938</v>
      </c>
      <c r="L15">
        <v>248422</v>
      </c>
      <c r="M15">
        <v>0</v>
      </c>
    </row>
    <row r="16" spans="1:13" x14ac:dyDescent="0.2">
      <c r="A16" s="7" t="s">
        <v>105</v>
      </c>
      <c r="B16" s="10">
        <v>34</v>
      </c>
      <c r="C16" s="10">
        <v>0</v>
      </c>
      <c r="D16" s="10">
        <v>0</v>
      </c>
      <c r="E16" s="10">
        <v>0</v>
      </c>
      <c r="F16" s="10"/>
      <c r="I16" t="s">
        <v>85</v>
      </c>
      <c r="J16">
        <v>143</v>
      </c>
      <c r="K16">
        <v>3415</v>
      </c>
      <c r="L16">
        <v>12311</v>
      </c>
      <c r="M16">
        <v>0</v>
      </c>
    </row>
    <row r="17" spans="1:13" x14ac:dyDescent="0.2">
      <c r="A17" s="7" t="s">
        <v>350</v>
      </c>
      <c r="B17" s="10">
        <v>58</v>
      </c>
      <c r="C17" s="10">
        <v>-3950</v>
      </c>
      <c r="D17" s="10">
        <v>0</v>
      </c>
      <c r="E17" s="10">
        <v>0</v>
      </c>
      <c r="F17" s="10"/>
      <c r="I17" t="s">
        <v>105</v>
      </c>
      <c r="J17">
        <v>171</v>
      </c>
      <c r="K17">
        <v>658</v>
      </c>
      <c r="L17">
        <v>1316</v>
      </c>
      <c r="M17">
        <v>0</v>
      </c>
    </row>
    <row r="18" spans="1:13" x14ac:dyDescent="0.2">
      <c r="A18" s="7" t="s">
        <v>107</v>
      </c>
      <c r="B18" s="10">
        <v>186</v>
      </c>
      <c r="C18" s="10">
        <v>86781</v>
      </c>
      <c r="D18" s="10">
        <v>35968</v>
      </c>
      <c r="E18" s="10">
        <v>23195</v>
      </c>
      <c r="F18" s="10"/>
      <c r="I18" t="s">
        <v>106</v>
      </c>
      <c r="J18">
        <v>280</v>
      </c>
      <c r="K18">
        <v>36274</v>
      </c>
      <c r="L18">
        <v>118667</v>
      </c>
      <c r="M18">
        <v>0</v>
      </c>
    </row>
    <row r="19" spans="1:13" x14ac:dyDescent="0.2">
      <c r="A19" s="7" t="s">
        <v>68</v>
      </c>
      <c r="B19" s="10">
        <v>2705</v>
      </c>
      <c r="C19" s="10">
        <v>355264</v>
      </c>
      <c r="D19" s="10">
        <v>64068</v>
      </c>
      <c r="E19" s="10">
        <v>28341</v>
      </c>
      <c r="F19" s="10">
        <v>3</v>
      </c>
      <c r="I19" t="s">
        <v>107</v>
      </c>
      <c r="J19">
        <v>195</v>
      </c>
      <c r="K19">
        <v>116828</v>
      </c>
      <c r="L19">
        <v>77384</v>
      </c>
      <c r="M19">
        <v>194714</v>
      </c>
    </row>
    <row r="20" spans="1:13" x14ac:dyDescent="0.2">
      <c r="K20">
        <v>1087983</v>
      </c>
      <c r="L20">
        <v>1273913</v>
      </c>
      <c r="M20">
        <v>381544</v>
      </c>
    </row>
    <row r="21" spans="1:13" x14ac:dyDescent="0.2">
      <c r="K21" t="s">
        <v>109</v>
      </c>
      <c r="L21">
        <v>0</v>
      </c>
      <c r="M21">
        <v>395382</v>
      </c>
    </row>
    <row r="22" spans="1:13" x14ac:dyDescent="0.2">
      <c r="I22" s="1" t="s">
        <v>20</v>
      </c>
      <c r="J22" s="1">
        <v>3350</v>
      </c>
      <c r="K22" s="1" t="s">
        <v>110</v>
      </c>
      <c r="L22" s="1">
        <v>1273913</v>
      </c>
      <c r="M22" s="1">
        <v>776926</v>
      </c>
    </row>
    <row r="24" spans="1:13" x14ac:dyDescent="0.2">
      <c r="I24" s="1" t="s">
        <v>115</v>
      </c>
      <c r="J24" s="1"/>
      <c r="K24" s="4">
        <v>8040</v>
      </c>
    </row>
  </sheetData>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tabSelected="1" topLeftCell="A49" zoomScale="120" zoomScaleNormal="120" workbookViewId="0">
      <selection activeCell="C61" sqref="C61"/>
    </sheetView>
  </sheetViews>
  <sheetFormatPr defaultRowHeight="12.75" x14ac:dyDescent="0.2"/>
  <cols>
    <col min="1" max="1" width="18.7109375" bestFit="1" customWidth="1"/>
    <col min="2" max="2" width="13.7109375" bestFit="1" customWidth="1"/>
    <col min="3" max="3" width="55.5703125" customWidth="1"/>
    <col min="4" max="4" width="14.7109375" bestFit="1" customWidth="1"/>
    <col min="5" max="5" width="16.5703125" bestFit="1" customWidth="1"/>
    <col min="6" max="6" width="16.85546875" bestFit="1" customWidth="1"/>
    <col min="7" max="7" width="19.42578125" customWidth="1"/>
    <col min="8" max="8" width="18" customWidth="1"/>
    <col min="9" max="9" width="25.140625" customWidth="1"/>
    <col min="10" max="10" width="17.140625" bestFit="1" customWidth="1"/>
    <col min="11" max="11" width="16.7109375" bestFit="1" customWidth="1"/>
    <col min="12" max="12" width="18" bestFit="1" customWidth="1"/>
    <col min="13" max="13" width="15.7109375" bestFit="1" customWidth="1"/>
    <col min="14" max="14" width="18.7109375" bestFit="1" customWidth="1"/>
    <col min="15" max="15" width="20" bestFit="1" customWidth="1"/>
    <col min="16" max="16" width="17.5703125" bestFit="1" customWidth="1"/>
    <col min="17" max="17" width="16.28515625" bestFit="1" customWidth="1"/>
    <col min="18" max="18" width="17.5703125" bestFit="1" customWidth="1"/>
    <col min="19" max="19" width="15.140625" bestFit="1" customWidth="1"/>
    <col min="20" max="20" width="12.7109375" bestFit="1" customWidth="1"/>
    <col min="21" max="21" width="14" bestFit="1" customWidth="1"/>
    <col min="22" max="22" width="11.7109375" bestFit="1" customWidth="1"/>
    <col min="23" max="23" width="17.7109375" bestFit="1" customWidth="1"/>
  </cols>
  <sheetData>
    <row r="1" spans="1:23" s="1" customFormat="1" x14ac:dyDescent="0.2">
      <c r="A1" s="1" t="s">
        <v>30</v>
      </c>
      <c r="B1" s="1" t="s">
        <v>46</v>
      </c>
      <c r="C1" s="1" t="s">
        <v>31</v>
      </c>
      <c r="D1" s="1" t="s">
        <v>32</v>
      </c>
      <c r="E1" s="1" t="s">
        <v>33</v>
      </c>
      <c r="F1" s="1" t="s">
        <v>87</v>
      </c>
      <c r="G1" s="1" t="s">
        <v>34</v>
      </c>
      <c r="H1" s="1" t="s">
        <v>35</v>
      </c>
      <c r="I1" s="1" t="s">
        <v>69</v>
      </c>
      <c r="J1" s="1" t="s">
        <v>36</v>
      </c>
      <c r="K1" s="1" t="s">
        <v>37</v>
      </c>
      <c r="L1" s="1" t="s">
        <v>38</v>
      </c>
      <c r="M1" s="1" t="s">
        <v>39</v>
      </c>
      <c r="N1" s="1" t="s">
        <v>40</v>
      </c>
      <c r="O1" s="1" t="s">
        <v>41</v>
      </c>
      <c r="P1" s="1" t="s">
        <v>42</v>
      </c>
      <c r="Q1" s="1" t="s">
        <v>43</v>
      </c>
      <c r="R1" s="1" t="s">
        <v>44</v>
      </c>
      <c r="S1" s="1" t="s">
        <v>45</v>
      </c>
      <c r="T1" s="1" t="s">
        <v>111</v>
      </c>
      <c r="U1" s="1" t="s">
        <v>112</v>
      </c>
      <c r="V1" s="1" t="s">
        <v>113</v>
      </c>
      <c r="W1" s="1" t="s">
        <v>114</v>
      </c>
    </row>
    <row r="2" spans="1:23" x14ac:dyDescent="0.2">
      <c r="A2" s="5" t="s">
        <v>26</v>
      </c>
      <c r="B2" s="5" t="s">
        <v>163</v>
      </c>
      <c r="C2" t="s">
        <v>164</v>
      </c>
      <c r="D2" s="8">
        <v>43279</v>
      </c>
      <c r="E2" s="8"/>
      <c r="I2" t="str">
        <f>IF(Table3[[#This Row],[Bldg permit finaled date]]&lt;&gt;"","Finaled",IF(Table3[[#This Row],[bldg permit issued date]]&lt;&gt;"","Under Constuction",IF(Table3[[#This Row],[date approved]]&lt;&gt;"","Approved",IF(Table3[[#This Row],[date applied]]&lt;&gt;"","Applied",""))))</f>
        <v>Applied</v>
      </c>
      <c r="J2" s="5" t="s">
        <v>121</v>
      </c>
      <c r="K2">
        <v>32</v>
      </c>
      <c r="M2">
        <f>Table3[[#This Row],[New dwellings]]-Table3[[#This Row],[Demo dwellings]]</f>
        <v>32</v>
      </c>
      <c r="O2" s="5"/>
      <c r="P2">
        <f>Table3[[#This Row],[New commercial]]-Table3[[#This Row],[demo commercial]]</f>
        <v>0</v>
      </c>
      <c r="S2">
        <f>Table3[[#This Row],[new industrial]]-Table3[[#This Row],[demo industrial]]</f>
        <v>0</v>
      </c>
      <c r="V2">
        <f>Table3[[#This Row],[new office]]-Table3[[#This Row],[demo office]]</f>
        <v>0</v>
      </c>
    </row>
    <row r="3" spans="1:23" x14ac:dyDescent="0.2">
      <c r="A3" t="s">
        <v>210</v>
      </c>
      <c r="B3" t="s">
        <v>211</v>
      </c>
      <c r="C3" t="s">
        <v>212</v>
      </c>
      <c r="D3" s="8">
        <v>43158</v>
      </c>
      <c r="E3" s="8">
        <v>43760</v>
      </c>
      <c r="I3" t="str">
        <f>IF(Table3[[#This Row],[Bldg permit finaled date]]&lt;&gt;"","Finaled",IF(Table3[[#This Row],[bldg permit issued date]]&lt;&gt;"","Under Constuction",IF(Table3[[#This Row],[date approved]]&lt;&gt;"","Approved",IF(Table3[[#This Row],[date applied]]&lt;&gt;"","Applied",""))))</f>
        <v>Approved</v>
      </c>
      <c r="J3" t="s">
        <v>121</v>
      </c>
      <c r="K3">
        <v>89</v>
      </c>
      <c r="M3">
        <f>Table3[[#This Row],[New dwellings]]-Table3[[#This Row],[Demo dwellings]]</f>
        <v>89</v>
      </c>
      <c r="N3">
        <v>16188</v>
      </c>
      <c r="P3">
        <f>Table3[[#This Row],[New commercial]]-Table3[[#This Row],[demo commercial]]</f>
        <v>16188</v>
      </c>
      <c r="S3">
        <f>Table3[[#This Row],[new industrial]]-Table3[[#This Row],[demo industrial]]</f>
        <v>0</v>
      </c>
      <c r="V3">
        <f>Table3[[#This Row],[new office]]-Table3[[#This Row],[demo office]]</f>
        <v>0</v>
      </c>
    </row>
    <row r="4" spans="1:23" x14ac:dyDescent="0.2">
      <c r="A4" t="s">
        <v>342</v>
      </c>
      <c r="B4" t="s">
        <v>343</v>
      </c>
      <c r="C4" t="s">
        <v>344</v>
      </c>
      <c r="D4" s="8">
        <v>43123</v>
      </c>
      <c r="E4" s="8">
        <v>43222</v>
      </c>
      <c r="F4" t="s">
        <v>345</v>
      </c>
      <c r="G4" s="8">
        <v>43811</v>
      </c>
      <c r="H4" s="8">
        <v>44224</v>
      </c>
      <c r="I4" s="10" t="str">
        <f>IF(Table3[[#This Row],[Bldg permit finaled date]]&lt;&gt;"","Finaled",IF(Table3[[#This Row],[bldg permit issued date]]&lt;&gt;"","Under Constuction",IF(Table3[[#This Row],[date approved]]&lt;&gt;"","Approved",IF(Table3[[#This Row],[date applied]]&lt;&gt;"","Applied",""))))</f>
        <v>Finaled</v>
      </c>
      <c r="J4" t="s">
        <v>121</v>
      </c>
      <c r="M4" s="10">
        <f>Table3[[#This Row],[New dwellings]]-Table3[[#This Row],[Demo dwellings]]</f>
        <v>0</v>
      </c>
      <c r="N4">
        <v>2237</v>
      </c>
      <c r="P4" s="10">
        <f>Table3[[#This Row],[New commercial]]-Table3[[#This Row],[demo commercial]]</f>
        <v>2237</v>
      </c>
      <c r="S4" s="10">
        <f>Table3[[#This Row],[new industrial]]-Table3[[#This Row],[demo industrial]]</f>
        <v>0</v>
      </c>
      <c r="V4" s="10">
        <f>Table3[[#This Row],[new office]]-Table3[[#This Row],[demo office]]</f>
        <v>0</v>
      </c>
    </row>
    <row r="5" spans="1:23" x14ac:dyDescent="0.2">
      <c r="A5" t="s">
        <v>65</v>
      </c>
      <c r="B5" t="s">
        <v>118</v>
      </c>
      <c r="C5" t="s">
        <v>119</v>
      </c>
      <c r="D5" s="8">
        <v>41414</v>
      </c>
      <c r="E5" s="8">
        <v>41864</v>
      </c>
      <c r="F5" t="s">
        <v>120</v>
      </c>
      <c r="G5" s="8">
        <v>43818</v>
      </c>
      <c r="I5" t="str">
        <f>IF(Table3[[#This Row],[Bldg permit finaled date]]&lt;&gt;"","Finaled",IF(Table3[[#This Row],[bldg permit issued date]]&lt;&gt;"","Under Constuction",IF(Table3[[#This Row],[date approved]]&lt;&gt;"","Approved",IF(Table3[[#This Row],[date applied]]&lt;&gt;"","Applied",""))))</f>
        <v>Under Constuction</v>
      </c>
      <c r="J5" t="s">
        <v>121</v>
      </c>
      <c r="L5">
        <v>44</v>
      </c>
      <c r="M5">
        <f>Table3[[#This Row],[New dwellings]]-Table3[[#This Row],[Demo dwellings]]</f>
        <v>-44</v>
      </c>
      <c r="P5">
        <f>Table3[[#This Row],[New commercial]]-Table3[[#This Row],[demo commercial]]</f>
        <v>0</v>
      </c>
      <c r="S5">
        <f>Table3[[#This Row],[new industrial]]-Table3[[#This Row],[demo industrial]]</f>
        <v>0</v>
      </c>
      <c r="V5">
        <f>Table3[[#This Row],[new office]]-Table3[[#This Row],[demo office]]</f>
        <v>0</v>
      </c>
      <c r="W5">
        <v>165</v>
      </c>
    </row>
    <row r="6" spans="1:23" x14ac:dyDescent="0.2">
      <c r="A6" t="s">
        <v>122</v>
      </c>
      <c r="B6" t="s">
        <v>123</v>
      </c>
      <c r="C6" t="s">
        <v>124</v>
      </c>
      <c r="D6" s="8">
        <v>39163</v>
      </c>
      <c r="E6" s="8">
        <v>39700</v>
      </c>
      <c r="F6" t="s">
        <v>125</v>
      </c>
      <c r="G6" s="8">
        <v>42565</v>
      </c>
      <c r="I6" t="str">
        <f>IF(Table3[[#This Row],[Bldg permit finaled date]]&lt;&gt;"","Finaled",IF(Table3[[#This Row],[bldg permit issued date]]&lt;&gt;"","Under Constuction",IF(Table3[[#This Row],[date approved]]&lt;&gt;"","Approved",IF(Table3[[#This Row],[date applied]]&lt;&gt;"","Applied",""))))</f>
        <v>Under Constuction</v>
      </c>
      <c r="J6" t="s">
        <v>121</v>
      </c>
      <c r="M6">
        <f>Table3[[#This Row],[New dwellings]]-Table3[[#This Row],[Demo dwellings]]</f>
        <v>0</v>
      </c>
      <c r="P6">
        <f>Table3[[#This Row],[New commercial]]-Table3[[#This Row],[demo commercial]]</f>
        <v>0</v>
      </c>
      <c r="S6">
        <f>Table3[[#This Row],[new industrial]]-Table3[[#This Row],[demo industrial]]</f>
        <v>0</v>
      </c>
      <c r="V6">
        <f>Table3[[#This Row],[new office]]-Table3[[#This Row],[demo office]]</f>
        <v>0</v>
      </c>
      <c r="W6">
        <v>87</v>
      </c>
    </row>
    <row r="7" spans="1:23" x14ac:dyDescent="0.2">
      <c r="A7" t="s">
        <v>126</v>
      </c>
      <c r="B7" t="s">
        <v>127</v>
      </c>
      <c r="C7" t="s">
        <v>128</v>
      </c>
      <c r="D7" s="8">
        <v>42579</v>
      </c>
      <c r="E7" s="8">
        <v>42913</v>
      </c>
      <c r="F7" t="s">
        <v>129</v>
      </c>
      <c r="G7" s="8">
        <v>43539</v>
      </c>
      <c r="I7" t="str">
        <f>IF(Table3[[#This Row],[Bldg permit finaled date]]&lt;&gt;"","Finaled",IF(Table3[[#This Row],[bldg permit issued date]]&lt;&gt;"","Under Constuction",IF(Table3[[#This Row],[date approved]]&lt;&gt;"","Approved",IF(Table3[[#This Row],[date applied]]&lt;&gt;"","Applied",""))))</f>
        <v>Under Constuction</v>
      </c>
      <c r="J7" t="s">
        <v>121</v>
      </c>
      <c r="M7">
        <f>Table3[[#This Row],[New dwellings]]-Table3[[#This Row],[Demo dwellings]]</f>
        <v>0</v>
      </c>
      <c r="P7">
        <f>Table3[[#This Row],[New commercial]]-Table3[[#This Row],[demo commercial]]</f>
        <v>0</v>
      </c>
      <c r="S7">
        <f>Table3[[#This Row],[new industrial]]-Table3[[#This Row],[demo industrial]]</f>
        <v>0</v>
      </c>
      <c r="V7">
        <f>Table3[[#This Row],[new office]]-Table3[[#This Row],[demo office]]</f>
        <v>0</v>
      </c>
      <c r="W7">
        <v>40</v>
      </c>
    </row>
    <row r="8" spans="1:23" x14ac:dyDescent="0.2">
      <c r="A8" t="s">
        <v>307</v>
      </c>
      <c r="B8" s="5" t="s">
        <v>308</v>
      </c>
      <c r="C8" s="5" t="s">
        <v>310</v>
      </c>
      <c r="D8" s="8">
        <v>42109</v>
      </c>
      <c r="E8" s="8">
        <v>42284</v>
      </c>
      <c r="F8" s="5" t="s">
        <v>309</v>
      </c>
      <c r="G8" s="8">
        <v>42660</v>
      </c>
      <c r="I8" s="10" t="str">
        <f>IF(Table3[[#This Row],[Bldg permit finaled date]]&lt;&gt;"","Finaled",IF(Table3[[#This Row],[bldg permit issued date]]&lt;&gt;"","Under Constuction",IF(Table3[[#This Row],[date approved]]&lt;&gt;"","Approved",IF(Table3[[#This Row],[date applied]]&lt;&gt;"","Applied",""))))</f>
        <v>Under Constuction</v>
      </c>
      <c r="J8" s="5" t="s">
        <v>121</v>
      </c>
      <c r="M8" s="10">
        <f>Table3[[#This Row],[New dwellings]]-Table3[[#This Row],[Demo dwellings]]</f>
        <v>0</v>
      </c>
      <c r="N8">
        <v>13015</v>
      </c>
      <c r="P8" s="10">
        <f>Table3[[#This Row],[New commercial]]-Table3[[#This Row],[demo commercial]]</f>
        <v>13015</v>
      </c>
      <c r="S8" s="10">
        <f>Table3[[#This Row],[new industrial]]-Table3[[#This Row],[demo industrial]]</f>
        <v>0</v>
      </c>
      <c r="V8" s="10">
        <f>Table3[[#This Row],[new office]]-Table3[[#This Row],[demo office]]</f>
        <v>0</v>
      </c>
    </row>
    <row r="9" spans="1:23" s="2" customFormat="1" x14ac:dyDescent="0.2">
      <c r="A9" s="5" t="s">
        <v>437</v>
      </c>
      <c r="B9" s="5" t="s">
        <v>438</v>
      </c>
      <c r="C9" t="s">
        <v>439</v>
      </c>
      <c r="D9" s="8">
        <v>44420</v>
      </c>
      <c r="E9" s="8"/>
      <c r="F9"/>
      <c r="G9"/>
      <c r="H9"/>
      <c r="I9" s="10" t="str">
        <f>IF(Table3[[#This Row],[Bldg permit finaled date]]&lt;&gt;"","Finaled",IF(Table3[[#This Row],[bldg permit issued date]]&lt;&gt;"","Under Constuction",IF(Table3[[#This Row],[date approved]]&lt;&gt;"","Approved",IF(Table3[[#This Row],[date applied]]&lt;&gt;"","Applied",""))))</f>
        <v>Applied</v>
      </c>
      <c r="J9" s="5" t="s">
        <v>97</v>
      </c>
      <c r="K9">
        <v>1</v>
      </c>
      <c r="L9"/>
      <c r="M9" s="10">
        <f>Table3[[#This Row],[New dwellings]]-Table3[[#This Row],[Demo dwellings]]</f>
        <v>1</v>
      </c>
      <c r="N9"/>
      <c r="O9"/>
      <c r="P9" s="10">
        <f>Table3[[#This Row],[New commercial]]-Table3[[#This Row],[demo commercial]]</f>
        <v>0</v>
      </c>
      <c r="Q9"/>
      <c r="R9"/>
      <c r="S9" s="10">
        <f>Table3[[#This Row],[new industrial]]-Table3[[#This Row],[demo industrial]]</f>
        <v>0</v>
      </c>
      <c r="T9"/>
      <c r="U9"/>
      <c r="V9" s="10">
        <f>Table3[[#This Row],[new office]]-Table3[[#This Row],[demo office]]</f>
        <v>0</v>
      </c>
      <c r="W9"/>
    </row>
    <row r="10" spans="1:23" s="2" customFormat="1" x14ac:dyDescent="0.2">
      <c r="A10" t="s">
        <v>47</v>
      </c>
      <c r="B10" t="s">
        <v>74</v>
      </c>
      <c r="C10" t="s">
        <v>75</v>
      </c>
      <c r="D10" s="8">
        <v>44243</v>
      </c>
      <c r="E10" s="8"/>
      <c r="F10" s="9"/>
      <c r="G10" s="8"/>
      <c r="H10" s="8"/>
      <c r="I10" t="str">
        <f>IF(Table3[[#This Row],[Bldg permit finaled date]]&lt;&gt;"","Finaled",IF(Table3[[#This Row],[bldg permit issued date]]&lt;&gt;"","Under Constuction",IF(Table3[[#This Row],[date approved]]&lt;&gt;"","Approved",IF(Table3[[#This Row],[date applied]]&lt;&gt;"","Applied",""))))</f>
        <v>Applied</v>
      </c>
      <c r="J10" t="s">
        <v>76</v>
      </c>
      <c r="K10">
        <v>233</v>
      </c>
      <c r="L10"/>
      <c r="M10">
        <f>Table3[[#This Row],[New dwellings]]-Table3[[#This Row],[Demo dwellings]]</f>
        <v>233</v>
      </c>
      <c r="N10">
        <v>2618</v>
      </c>
      <c r="O10">
        <v>13159</v>
      </c>
      <c r="P10">
        <f>Table3[[#This Row],[New commercial]]-Table3[[#This Row],[demo commercial]]</f>
        <v>-10541</v>
      </c>
      <c r="Q10"/>
      <c r="R10"/>
      <c r="S10">
        <f>Table3[[#This Row],[new industrial]]-Table3[[#This Row],[demo industrial]]</f>
        <v>0</v>
      </c>
      <c r="T10"/>
      <c r="U10"/>
      <c r="V10">
        <f>Table3[[#This Row],[new office]]-Table3[[#This Row],[demo office]]</f>
        <v>0</v>
      </c>
      <c r="W10"/>
    </row>
    <row r="11" spans="1:23" x14ac:dyDescent="0.2">
      <c r="A11" s="3" t="s">
        <v>154</v>
      </c>
      <c r="B11" s="5" t="s">
        <v>153</v>
      </c>
      <c r="C11" s="5" t="s">
        <v>155</v>
      </c>
      <c r="D11" s="8">
        <v>43753</v>
      </c>
      <c r="E11" s="8"/>
      <c r="I11" t="str">
        <f>IF(Table3[[#This Row],[Bldg permit finaled date]]&lt;&gt;"","Finaled",IF(Table3[[#This Row],[bldg permit issued date]]&lt;&gt;"","Under Constuction",IF(Table3[[#This Row],[date approved]]&lt;&gt;"","Approved",IF(Table3[[#This Row],[date applied]]&lt;&gt;"","Applied",""))))</f>
        <v>Applied</v>
      </c>
      <c r="J11" s="5" t="s">
        <v>76</v>
      </c>
      <c r="M11">
        <f>Table3[[#This Row],[New dwellings]]-Table3[[#This Row],[Demo dwellings]]</f>
        <v>0</v>
      </c>
      <c r="N11">
        <v>351</v>
      </c>
      <c r="P11">
        <f>Table3[[#This Row],[New commercial]]-Table3[[#This Row],[demo commercial]]</f>
        <v>351</v>
      </c>
      <c r="S11">
        <f>Table3[[#This Row],[new industrial]]-Table3[[#This Row],[demo industrial]]</f>
        <v>0</v>
      </c>
      <c r="V11">
        <f>Table3[[#This Row],[new office]]-Table3[[#This Row],[demo office]]</f>
        <v>0</v>
      </c>
    </row>
    <row r="12" spans="1:23" x14ac:dyDescent="0.2">
      <c r="A12" s="5" t="s">
        <v>10</v>
      </c>
      <c r="B12" s="5" t="s">
        <v>161</v>
      </c>
      <c r="C12" t="s">
        <v>162</v>
      </c>
      <c r="D12" s="8">
        <v>43670</v>
      </c>
      <c r="E12" s="8"/>
      <c r="I12" t="str">
        <f>IF(Table3[[#This Row],[Bldg permit finaled date]]&lt;&gt;"","Finaled",IF(Table3[[#This Row],[bldg permit issued date]]&lt;&gt;"","Under Constuction",IF(Table3[[#This Row],[date approved]]&lt;&gt;"","Approved",IF(Table3[[#This Row],[date applied]]&lt;&gt;"","Applied",""))))</f>
        <v>Applied</v>
      </c>
      <c r="J12" s="5" t="s">
        <v>76</v>
      </c>
      <c r="K12">
        <v>26</v>
      </c>
      <c r="M12">
        <f>Table3[[#This Row],[New dwellings]]-Table3[[#This Row],[Demo dwellings]]</f>
        <v>26</v>
      </c>
      <c r="P12">
        <f>Table3[[#This Row],[New commercial]]-Table3[[#This Row],[demo commercial]]</f>
        <v>0</v>
      </c>
      <c r="S12">
        <f>Table3[[#This Row],[new industrial]]-Table3[[#This Row],[demo industrial]]</f>
        <v>0</v>
      </c>
      <c r="T12">
        <v>3777</v>
      </c>
      <c r="U12">
        <v>3696</v>
      </c>
      <c r="V12">
        <f>Table3[[#This Row],[new office]]-Table3[[#This Row],[demo office]]</f>
        <v>81</v>
      </c>
    </row>
    <row r="13" spans="1:23" x14ac:dyDescent="0.2">
      <c r="A13" s="3" t="s">
        <v>451</v>
      </c>
      <c r="B13" s="3" t="s">
        <v>452</v>
      </c>
      <c r="C13" s="2" t="s">
        <v>455</v>
      </c>
      <c r="D13" s="11">
        <v>44536</v>
      </c>
      <c r="E13" s="11"/>
      <c r="F13" s="2"/>
      <c r="G13" s="2"/>
      <c r="H13" s="2"/>
      <c r="I13" s="15" t="str">
        <f>IF(Table3[[#This Row],[Bldg permit finaled date]]&lt;&gt;"","Finaled",IF(Table3[[#This Row],[bldg permit issued date]]&lt;&gt;"","Under Constuction",IF(Table3[[#This Row],[date approved]]&lt;&gt;"","Approved",IF(Table3[[#This Row],[date applied]]&lt;&gt;"","Applied",""))))</f>
        <v>Applied</v>
      </c>
      <c r="J13" s="3" t="s">
        <v>76</v>
      </c>
      <c r="K13" s="2"/>
      <c r="L13" s="2"/>
      <c r="M13" s="15">
        <f>Table3[[#This Row],[New dwellings]]-Table3[[#This Row],[Demo dwellings]]</f>
        <v>0</v>
      </c>
      <c r="N13" s="2">
        <v>971</v>
      </c>
      <c r="O13" s="2"/>
      <c r="P13" s="15">
        <f>Table3[[#This Row],[New commercial]]-Table3[[#This Row],[demo commercial]]</f>
        <v>971</v>
      </c>
      <c r="Q13" s="2"/>
      <c r="R13" s="2"/>
      <c r="S13" s="15">
        <f>Table3[[#This Row],[new industrial]]-Table3[[#This Row],[demo industrial]]</f>
        <v>0</v>
      </c>
      <c r="T13" s="2"/>
      <c r="U13" s="2"/>
      <c r="V13" s="15">
        <f>Table3[[#This Row],[new office]]-Table3[[#This Row],[demo office]]</f>
        <v>0</v>
      </c>
      <c r="W13" s="2"/>
    </row>
    <row r="14" spans="1:23" x14ac:dyDescent="0.2">
      <c r="A14" t="s">
        <v>59</v>
      </c>
      <c r="B14" t="s">
        <v>183</v>
      </c>
      <c r="C14" t="s">
        <v>184</v>
      </c>
      <c r="D14" s="8">
        <v>44124</v>
      </c>
      <c r="E14" s="8">
        <v>44167</v>
      </c>
      <c r="F14" t="s">
        <v>441</v>
      </c>
      <c r="I14" t="str">
        <f>IF(Table3[[#This Row],[Bldg permit finaled date]]&lt;&gt;"","Finaled",IF(Table3[[#This Row],[bldg permit issued date]]&lt;&gt;"","Under Constuction",IF(Table3[[#This Row],[date approved]]&lt;&gt;"","Approved",IF(Table3[[#This Row],[date applied]]&lt;&gt;"","Applied",""))))</f>
        <v>Approved</v>
      </c>
      <c r="J14" t="s">
        <v>76</v>
      </c>
      <c r="K14">
        <v>85</v>
      </c>
      <c r="M14">
        <f>Table3[[#This Row],[New dwellings]]-Table3[[#This Row],[Demo dwellings]]</f>
        <v>85</v>
      </c>
      <c r="N14">
        <v>30893</v>
      </c>
      <c r="O14">
        <v>21728</v>
      </c>
      <c r="P14">
        <f>Table3[[#This Row],[New commercial]]-Table3[[#This Row],[demo commercial]]</f>
        <v>9165</v>
      </c>
      <c r="S14">
        <f>Table3[[#This Row],[new industrial]]-Table3[[#This Row],[demo industrial]]</f>
        <v>0</v>
      </c>
      <c r="V14">
        <f>Table3[[#This Row],[new office]]-Table3[[#This Row],[demo office]]</f>
        <v>0</v>
      </c>
    </row>
    <row r="15" spans="1:23" x14ac:dyDescent="0.2">
      <c r="A15" t="s">
        <v>6</v>
      </c>
      <c r="B15" t="s">
        <v>241</v>
      </c>
      <c r="C15" t="s">
        <v>242</v>
      </c>
      <c r="D15" s="8">
        <v>39632</v>
      </c>
      <c r="E15" s="8">
        <v>43004</v>
      </c>
      <c r="F15" t="s">
        <v>243</v>
      </c>
      <c r="I15" s="10" t="str">
        <f>IF(Table3[[#This Row],[Bldg permit finaled date]]&lt;&gt;"","Finaled",IF(Table3[[#This Row],[bldg permit issued date]]&lt;&gt;"","Under Constuction",IF(Table3[[#This Row],[date approved]]&lt;&gt;"","Approved",IF(Table3[[#This Row],[date applied]]&lt;&gt;"","Applied",""))))</f>
        <v>Approved</v>
      </c>
      <c r="J15" t="s">
        <v>76</v>
      </c>
      <c r="K15">
        <v>17</v>
      </c>
      <c r="M15" s="10">
        <f>Table3[[#This Row],[New dwellings]]-Table3[[#This Row],[Demo dwellings]]</f>
        <v>17</v>
      </c>
      <c r="N15">
        <v>4300</v>
      </c>
      <c r="O15">
        <v>7800</v>
      </c>
      <c r="P15" s="10">
        <f>Table3[[#This Row],[New commercial]]-Table3[[#This Row],[demo commercial]]</f>
        <v>-3500</v>
      </c>
      <c r="S15" s="10">
        <f>Table3[[#This Row],[new industrial]]-Table3[[#This Row],[demo industrial]]</f>
        <v>0</v>
      </c>
      <c r="V15" s="10">
        <f>Table3[[#This Row],[new office]]-Table3[[#This Row],[demo office]]</f>
        <v>0</v>
      </c>
    </row>
    <row r="16" spans="1:23" x14ac:dyDescent="0.2">
      <c r="A16" t="s">
        <v>319</v>
      </c>
      <c r="B16" t="s">
        <v>318</v>
      </c>
      <c r="C16" t="s">
        <v>322</v>
      </c>
      <c r="D16" s="8">
        <v>44291</v>
      </c>
      <c r="E16" s="8">
        <v>44349</v>
      </c>
      <c r="I16" s="10" t="str">
        <f>IF(Table3[[#This Row],[Bldg permit finaled date]]&lt;&gt;"","Finaled",IF(Table3[[#This Row],[bldg permit issued date]]&lt;&gt;"","Under Constuction",IF(Table3[[#This Row],[date approved]]&lt;&gt;"","Approved",IF(Table3[[#This Row],[date applied]]&lt;&gt;"","Applied",""))))</f>
        <v>Approved</v>
      </c>
      <c r="J16" t="s">
        <v>76</v>
      </c>
      <c r="K16">
        <v>94</v>
      </c>
      <c r="M16" s="10">
        <f>Table3[[#This Row],[New dwellings]]-Table3[[#This Row],[Demo dwellings]]</f>
        <v>94</v>
      </c>
      <c r="N16">
        <v>11666</v>
      </c>
      <c r="P16" s="10">
        <f>Table3[[#This Row],[New commercial]]-Table3[[#This Row],[demo commercial]]</f>
        <v>11666</v>
      </c>
      <c r="S16" s="10">
        <f>Table3[[#This Row],[new industrial]]-Table3[[#This Row],[demo industrial]]</f>
        <v>0</v>
      </c>
      <c r="T16">
        <v>8717</v>
      </c>
      <c r="V16" s="10">
        <f>Table3[[#This Row],[new office]]-Table3[[#This Row],[demo office]]</f>
        <v>8717</v>
      </c>
    </row>
    <row r="17" spans="1:23" x14ac:dyDescent="0.2">
      <c r="A17" t="s">
        <v>320</v>
      </c>
      <c r="B17" t="s">
        <v>321</v>
      </c>
      <c r="C17" t="s">
        <v>323</v>
      </c>
      <c r="D17" s="8">
        <v>44323</v>
      </c>
      <c r="E17" s="8">
        <v>44349</v>
      </c>
      <c r="I17" s="10" t="str">
        <f>IF(Table3[[#This Row],[Bldg permit finaled date]]&lt;&gt;"","Finaled",IF(Table3[[#This Row],[bldg permit issued date]]&lt;&gt;"","Under Constuction",IF(Table3[[#This Row],[date approved]]&lt;&gt;"","Approved",IF(Table3[[#This Row],[date applied]]&lt;&gt;"","Applied",""))))</f>
        <v>Approved</v>
      </c>
      <c r="J17" t="s">
        <v>76</v>
      </c>
      <c r="M17" s="10">
        <f>Table3[[#This Row],[New dwellings]]-Table3[[#This Row],[Demo dwellings]]</f>
        <v>0</v>
      </c>
      <c r="O17">
        <v>39635</v>
      </c>
      <c r="P17" s="10">
        <f>Table3[[#This Row],[New commercial]]-Table3[[#This Row],[demo commercial]]</f>
        <v>-39635</v>
      </c>
      <c r="S17" s="10">
        <f>Table3[[#This Row],[new industrial]]-Table3[[#This Row],[demo industrial]]</f>
        <v>0</v>
      </c>
      <c r="V17" s="10">
        <f>Table3[[#This Row],[new office]]-Table3[[#This Row],[demo office]]</f>
        <v>0</v>
      </c>
    </row>
    <row r="18" spans="1:23" x14ac:dyDescent="0.2">
      <c r="A18" t="s">
        <v>351</v>
      </c>
      <c r="B18" t="s">
        <v>352</v>
      </c>
      <c r="C18" t="s">
        <v>353</v>
      </c>
      <c r="D18" s="8">
        <v>42578</v>
      </c>
      <c r="E18" s="8">
        <v>42662</v>
      </c>
      <c r="F18" t="s">
        <v>354</v>
      </c>
      <c r="G18" s="8">
        <v>42905</v>
      </c>
      <c r="H18" s="8">
        <v>43888</v>
      </c>
      <c r="I18" s="10" t="str">
        <f>IF(Table3[[#This Row],[Bldg permit finaled date]]&lt;&gt;"","Finaled",IF(Table3[[#This Row],[bldg permit issued date]]&lt;&gt;"","Under Constuction",IF(Table3[[#This Row],[date approved]]&lt;&gt;"","Approved",IF(Table3[[#This Row],[date applied]]&lt;&gt;"","Applied",""))))</f>
        <v>Finaled</v>
      </c>
      <c r="J18" t="s">
        <v>76</v>
      </c>
      <c r="K18">
        <v>2</v>
      </c>
      <c r="M18" s="10">
        <f>Table3[[#This Row],[New dwellings]]-Table3[[#This Row],[Demo dwellings]]</f>
        <v>2</v>
      </c>
      <c r="O18">
        <v>2595</v>
      </c>
      <c r="P18" s="10">
        <f>Table3[[#This Row],[New commercial]]-Table3[[#This Row],[demo commercial]]</f>
        <v>-2595</v>
      </c>
      <c r="S18" s="10">
        <f>Table3[[#This Row],[new industrial]]-Table3[[#This Row],[demo industrial]]</f>
        <v>0</v>
      </c>
      <c r="V18" s="10">
        <f>Table3[[#This Row],[new office]]-Table3[[#This Row],[demo office]]</f>
        <v>0</v>
      </c>
    </row>
    <row r="19" spans="1:23" x14ac:dyDescent="0.2">
      <c r="A19" t="s">
        <v>363</v>
      </c>
      <c r="B19" t="s">
        <v>364</v>
      </c>
      <c r="C19" t="s">
        <v>365</v>
      </c>
      <c r="E19" s="8"/>
      <c r="H19" s="8">
        <v>44046</v>
      </c>
      <c r="I19" s="10" t="str">
        <f>IF(Table3[[#This Row],[Bldg permit finaled date]]&lt;&gt;"","Finaled",IF(Table3[[#This Row],[bldg permit issued date]]&lt;&gt;"","Under Constuction",IF(Table3[[#This Row],[date approved]]&lt;&gt;"","Approved",IF(Table3[[#This Row],[date applied]]&lt;&gt;"","Applied",""))))</f>
        <v>Finaled</v>
      </c>
      <c r="J19" s="5" t="s">
        <v>76</v>
      </c>
      <c r="K19">
        <v>79</v>
      </c>
      <c r="M19" s="10">
        <f>Table3[[#This Row],[New dwellings]]-Table3[[#This Row],[Demo dwellings]]</f>
        <v>79</v>
      </c>
      <c r="N19">
        <v>5750</v>
      </c>
      <c r="P19" s="10">
        <f>Table3[[#This Row],[New commercial]]-Table3[[#This Row],[demo commercial]]</f>
        <v>5750</v>
      </c>
      <c r="S19" s="10">
        <f>Table3[[#This Row],[new industrial]]-Table3[[#This Row],[demo industrial]]</f>
        <v>0</v>
      </c>
      <c r="V19" s="10">
        <f>Table3[[#This Row],[new office]]-Table3[[#This Row],[demo office]]</f>
        <v>0</v>
      </c>
    </row>
    <row r="20" spans="1:23" x14ac:dyDescent="0.2">
      <c r="A20" t="s">
        <v>401</v>
      </c>
      <c r="B20" t="s">
        <v>403</v>
      </c>
      <c r="C20" t="s">
        <v>402</v>
      </c>
      <c r="D20" s="8">
        <v>41332</v>
      </c>
      <c r="E20" s="8">
        <v>41772</v>
      </c>
      <c r="F20" t="s">
        <v>404</v>
      </c>
      <c r="G20" s="8">
        <v>42517</v>
      </c>
      <c r="H20" s="8">
        <v>43216</v>
      </c>
      <c r="I20" s="10" t="str">
        <f>IF(Table3[[#This Row],[Bldg permit finaled date]]&lt;&gt;"","Finaled",IF(Table3[[#This Row],[bldg permit issued date]]&lt;&gt;"","Under Constuction",IF(Table3[[#This Row],[date approved]]&lt;&gt;"","Approved",IF(Table3[[#This Row],[date applied]]&lt;&gt;"","Applied",""))))</f>
        <v>Finaled</v>
      </c>
      <c r="J20" t="s">
        <v>76</v>
      </c>
      <c r="K20">
        <v>94</v>
      </c>
      <c r="M20" s="10">
        <f>Table3[[#This Row],[New dwellings]]-Table3[[#This Row],[Demo dwellings]]</f>
        <v>94</v>
      </c>
      <c r="N20">
        <v>4680</v>
      </c>
      <c r="P20" s="10">
        <f>Table3[[#This Row],[New commercial]]-Table3[[#This Row],[demo commercial]]</f>
        <v>4680</v>
      </c>
      <c r="S20" s="10">
        <f>Table3[[#This Row],[new industrial]]-Table3[[#This Row],[demo industrial]]</f>
        <v>0</v>
      </c>
      <c r="V20" s="10">
        <f>Table3[[#This Row],[new office]]-Table3[[#This Row],[demo office]]</f>
        <v>0</v>
      </c>
    </row>
    <row r="21" spans="1:23" x14ac:dyDescent="0.2">
      <c r="A21" t="s">
        <v>18</v>
      </c>
      <c r="B21" t="s">
        <v>217</v>
      </c>
      <c r="C21" t="s">
        <v>219</v>
      </c>
      <c r="D21" s="8">
        <v>43227</v>
      </c>
      <c r="E21" s="8">
        <v>43445</v>
      </c>
      <c r="F21" t="s">
        <v>218</v>
      </c>
      <c r="G21" s="8">
        <v>44334</v>
      </c>
      <c r="I21" s="10" t="str">
        <f>IF(Table3[[#This Row],[Bldg permit finaled date]]&lt;&gt;"","Finaled",IF(Table3[[#This Row],[bldg permit issued date]]&lt;&gt;"","Under Constuction",IF(Table3[[#This Row],[date approved]]&lt;&gt;"","Approved",IF(Table3[[#This Row],[date applied]]&lt;&gt;"","Applied",""))))</f>
        <v>Under Constuction</v>
      </c>
      <c r="J21" t="s">
        <v>76</v>
      </c>
      <c r="K21">
        <v>205</v>
      </c>
      <c r="M21" s="10">
        <f>Table3[[#This Row],[New dwellings]]-Table3[[#This Row],[Demo dwellings]]</f>
        <v>205</v>
      </c>
      <c r="N21">
        <v>10656</v>
      </c>
      <c r="O21">
        <v>34000</v>
      </c>
      <c r="P21" s="10">
        <f>Table3[[#This Row],[New commercial]]-Table3[[#This Row],[demo commercial]]</f>
        <v>-23344</v>
      </c>
      <c r="S21" s="10">
        <f>Table3[[#This Row],[new industrial]]-Table3[[#This Row],[demo industrial]]</f>
        <v>0</v>
      </c>
      <c r="V21" s="10">
        <f>Table3[[#This Row],[new office]]-Table3[[#This Row],[demo office]]</f>
        <v>0</v>
      </c>
    </row>
    <row r="22" spans="1:23" x14ac:dyDescent="0.2">
      <c r="A22" t="s">
        <v>66</v>
      </c>
      <c r="B22" t="s">
        <v>274</v>
      </c>
      <c r="C22" t="s">
        <v>275</v>
      </c>
      <c r="D22" s="8">
        <v>42802</v>
      </c>
      <c r="E22" s="8">
        <v>43299</v>
      </c>
      <c r="F22" t="s">
        <v>277</v>
      </c>
      <c r="G22" s="8">
        <v>43755</v>
      </c>
      <c r="I22" s="10" t="str">
        <f>IF(Table3[[#This Row],[Bldg permit finaled date]]&lt;&gt;"","Finaled",IF(Table3[[#This Row],[bldg permit issued date]]&lt;&gt;"","Under Constuction",IF(Table3[[#This Row],[date approved]]&lt;&gt;"","Approved",IF(Table3[[#This Row],[date applied]]&lt;&gt;"","Applied",""))))</f>
        <v>Under Constuction</v>
      </c>
      <c r="J22" t="s">
        <v>276</v>
      </c>
      <c r="K22">
        <v>10</v>
      </c>
      <c r="M22" s="10">
        <f>Table3[[#This Row],[New dwellings]]-Table3[[#This Row],[Demo dwellings]]</f>
        <v>10</v>
      </c>
      <c r="P22" s="10">
        <f>Table3[[#This Row],[New commercial]]-Table3[[#This Row],[demo commercial]]</f>
        <v>0</v>
      </c>
      <c r="S22" s="10">
        <f>Table3[[#This Row],[new industrial]]-Table3[[#This Row],[demo industrial]]</f>
        <v>0</v>
      </c>
      <c r="V22" s="10">
        <f>Table3[[#This Row],[new office]]-Table3[[#This Row],[demo office]]</f>
        <v>0</v>
      </c>
    </row>
    <row r="23" spans="1:23" x14ac:dyDescent="0.2">
      <c r="A23" t="s">
        <v>330</v>
      </c>
      <c r="B23" t="s">
        <v>331</v>
      </c>
      <c r="C23" t="s">
        <v>332</v>
      </c>
      <c r="D23" s="8">
        <v>44340</v>
      </c>
      <c r="E23" s="8"/>
      <c r="I23" s="10" t="str">
        <f>IF(Table3[[#This Row],[Bldg permit finaled date]]&lt;&gt;"","Finaled",IF(Table3[[#This Row],[bldg permit issued date]]&lt;&gt;"","Under Constuction",IF(Table3[[#This Row],[date approved]]&lt;&gt;"","Approved",IF(Table3[[#This Row],[date applied]]&lt;&gt;"","Applied",""))))</f>
        <v>Applied</v>
      </c>
      <c r="J23" t="s">
        <v>90</v>
      </c>
      <c r="M23" s="10">
        <f>Table3[[#This Row],[New dwellings]]-Table3[[#This Row],[Demo dwellings]]</f>
        <v>0</v>
      </c>
      <c r="N23">
        <v>5360</v>
      </c>
      <c r="P23" s="10">
        <f>Table3[[#This Row],[New commercial]]-Table3[[#This Row],[demo commercial]]</f>
        <v>5360</v>
      </c>
      <c r="S23" s="10">
        <f>Table3[[#This Row],[new industrial]]-Table3[[#This Row],[demo industrial]]</f>
        <v>0</v>
      </c>
      <c r="V23" s="10">
        <f>Table3[[#This Row],[new office]]-Table3[[#This Row],[demo office]]</f>
        <v>0</v>
      </c>
    </row>
    <row r="24" spans="1:23" x14ac:dyDescent="0.2">
      <c r="A24" t="s">
        <v>444</v>
      </c>
      <c r="B24" t="s">
        <v>445</v>
      </c>
      <c r="C24" t="s">
        <v>447</v>
      </c>
      <c r="D24" s="8">
        <v>44453</v>
      </c>
      <c r="E24" s="8"/>
      <c r="I24" s="10" t="str">
        <f>IF(Table3[[#This Row],[Bldg permit finaled date]]&lt;&gt;"","Finaled",IF(Table3[[#This Row],[bldg permit issued date]]&lt;&gt;"","Under Constuction",IF(Table3[[#This Row],[date approved]]&lt;&gt;"","Approved",IF(Table3[[#This Row],[date applied]]&lt;&gt;"","Applied",""))))</f>
        <v>Applied</v>
      </c>
      <c r="J24" t="s">
        <v>90</v>
      </c>
      <c r="M24" s="10">
        <f>Table3[[#This Row],[New dwellings]]-Table3[[#This Row],[Demo dwellings]]</f>
        <v>0</v>
      </c>
      <c r="N24">
        <v>8483</v>
      </c>
      <c r="O24">
        <v>438</v>
      </c>
      <c r="P24" s="10">
        <f>Table3[[#This Row],[New commercial]]-Table3[[#This Row],[demo commercial]]</f>
        <v>8045</v>
      </c>
      <c r="S24" s="10">
        <f>Table3[[#This Row],[new industrial]]-Table3[[#This Row],[demo industrial]]</f>
        <v>0</v>
      </c>
      <c r="V24" s="10">
        <f>Table3[[#This Row],[new office]]-Table3[[#This Row],[demo office]]</f>
        <v>0</v>
      </c>
    </row>
    <row r="25" spans="1:23" x14ac:dyDescent="0.2">
      <c r="A25" t="s">
        <v>58</v>
      </c>
      <c r="B25" t="s">
        <v>181</v>
      </c>
      <c r="C25" t="s">
        <v>182</v>
      </c>
      <c r="D25" s="8">
        <v>43902</v>
      </c>
      <c r="E25" s="8">
        <v>44154</v>
      </c>
      <c r="F25" t="s">
        <v>459</v>
      </c>
      <c r="I25" t="str">
        <f>IF(Table3[[#This Row],[Bldg permit finaled date]]&lt;&gt;"","Finaled",IF(Table3[[#This Row],[bldg permit issued date]]&lt;&gt;"","Under Constuction",IF(Table3[[#This Row],[date approved]]&lt;&gt;"","Approved",IF(Table3[[#This Row],[date applied]]&lt;&gt;"","Applied",""))))</f>
        <v>Approved</v>
      </c>
      <c r="J25" t="s">
        <v>90</v>
      </c>
      <c r="K25">
        <v>121</v>
      </c>
      <c r="L25">
        <v>6</v>
      </c>
      <c r="M25">
        <f>Table3[[#This Row],[New dwellings]]-Table3[[#This Row],[Demo dwellings]]</f>
        <v>115</v>
      </c>
      <c r="P25">
        <f>Table3[[#This Row],[New commercial]]-Table3[[#This Row],[demo commercial]]</f>
        <v>0</v>
      </c>
      <c r="S25">
        <f>Table3[[#This Row],[new industrial]]-Table3[[#This Row],[demo industrial]]</f>
        <v>0</v>
      </c>
      <c r="V25">
        <f>Table3[[#This Row],[new office]]-Table3[[#This Row],[demo office]]</f>
        <v>0</v>
      </c>
    </row>
    <row r="26" spans="1:23" x14ac:dyDescent="0.2">
      <c r="A26" s="2" t="s">
        <v>185</v>
      </c>
      <c r="B26" s="2" t="s">
        <v>186</v>
      </c>
      <c r="C26" s="2" t="s">
        <v>187</v>
      </c>
      <c r="D26" s="11">
        <v>43866</v>
      </c>
      <c r="E26" s="11">
        <v>43971</v>
      </c>
      <c r="F26" s="2"/>
      <c r="G26" s="2"/>
      <c r="H26" s="2"/>
      <c r="I26" s="2" t="str">
        <f>IF(Table3[[#This Row],[Bldg permit finaled date]]&lt;&gt;"","Finaled",IF(Table3[[#This Row],[bldg permit issued date]]&lt;&gt;"","Under Constuction",IF(Table3[[#This Row],[date approved]]&lt;&gt;"","Approved",IF(Table3[[#This Row],[date applied]]&lt;&gt;"","Applied",""))))</f>
        <v>Approved</v>
      </c>
      <c r="J26" s="2" t="s">
        <v>90</v>
      </c>
      <c r="K26" s="2"/>
      <c r="L26" s="2"/>
      <c r="M26" s="2">
        <f>Table3[[#This Row],[New dwellings]]-Table3[[#This Row],[Demo dwellings]]</f>
        <v>0</v>
      </c>
      <c r="N26" s="2"/>
      <c r="O26" s="2"/>
      <c r="P26" s="2">
        <f>Table3[[#This Row],[New commercial]]-Table3[[#This Row],[demo commercial]]</f>
        <v>0</v>
      </c>
      <c r="Q26" s="2">
        <v>18600</v>
      </c>
      <c r="R26" s="2"/>
      <c r="S26" s="2">
        <f>Table3[[#This Row],[new industrial]]-Table3[[#This Row],[demo industrial]]</f>
        <v>18600</v>
      </c>
      <c r="T26" s="2"/>
      <c r="U26" s="2"/>
      <c r="V26" s="2">
        <f>Table3[[#This Row],[new office]]-Table3[[#This Row],[demo office]]</f>
        <v>0</v>
      </c>
      <c r="W26" s="2"/>
    </row>
    <row r="27" spans="1:23" x14ac:dyDescent="0.2">
      <c r="A27" t="s">
        <v>27</v>
      </c>
      <c r="B27" t="s">
        <v>206</v>
      </c>
      <c r="C27" t="s">
        <v>207</v>
      </c>
      <c r="D27" s="8">
        <v>43278</v>
      </c>
      <c r="E27" s="8">
        <v>43986</v>
      </c>
      <c r="I27" t="str">
        <f>IF(Table3[[#This Row],[Bldg permit finaled date]]&lt;&gt;"","Finaled",IF(Table3[[#This Row],[bldg permit issued date]]&lt;&gt;"","Under Constuction",IF(Table3[[#This Row],[date approved]]&lt;&gt;"","Approved",IF(Table3[[#This Row],[date applied]]&lt;&gt;"","Applied",""))))</f>
        <v>Approved</v>
      </c>
      <c r="J27" t="s">
        <v>90</v>
      </c>
      <c r="K27">
        <v>3</v>
      </c>
      <c r="L27">
        <v>1</v>
      </c>
      <c r="M27">
        <f>Table3[[#This Row],[New dwellings]]-Table3[[#This Row],[Demo dwellings]]</f>
        <v>2</v>
      </c>
      <c r="P27">
        <f>Table3[[#This Row],[New commercial]]-Table3[[#This Row],[demo commercial]]</f>
        <v>0</v>
      </c>
      <c r="S27">
        <f>Table3[[#This Row],[new industrial]]-Table3[[#This Row],[demo industrial]]</f>
        <v>0</v>
      </c>
      <c r="V27">
        <f>Table3[[#This Row],[new office]]-Table3[[#This Row],[demo office]]</f>
        <v>0</v>
      </c>
    </row>
    <row r="28" spans="1:23" x14ac:dyDescent="0.2">
      <c r="A28" t="s">
        <v>61</v>
      </c>
      <c r="B28" t="s">
        <v>213</v>
      </c>
      <c r="C28" t="s">
        <v>214</v>
      </c>
      <c r="D28" s="8">
        <v>43552</v>
      </c>
      <c r="E28" s="8">
        <v>43731</v>
      </c>
      <c r="I28" s="10" t="str">
        <f>IF(Table3[[#This Row],[Bldg permit finaled date]]&lt;&gt;"","Finaled",IF(Table3[[#This Row],[bldg permit issued date]]&lt;&gt;"","Under Constuction",IF(Table3[[#This Row],[date approved]]&lt;&gt;"","Approved",IF(Table3[[#This Row],[date applied]]&lt;&gt;"","Applied",""))))</f>
        <v>Approved</v>
      </c>
      <c r="J28" t="s">
        <v>90</v>
      </c>
      <c r="L28">
        <v>1</v>
      </c>
      <c r="M28" s="10">
        <f>Table3[[#This Row],[New dwellings]]-Table3[[#This Row],[Demo dwellings]]</f>
        <v>-1</v>
      </c>
      <c r="P28" s="10">
        <f>Table3[[#This Row],[New commercial]]-Table3[[#This Row],[demo commercial]]</f>
        <v>0</v>
      </c>
      <c r="Q28">
        <v>2000</v>
      </c>
      <c r="S28" s="10">
        <f>Table3[[#This Row],[new industrial]]-Table3[[#This Row],[demo industrial]]</f>
        <v>2000</v>
      </c>
      <c r="V28" s="10">
        <f>Table3[[#This Row],[new office]]-Table3[[#This Row],[demo office]]</f>
        <v>0</v>
      </c>
    </row>
    <row r="29" spans="1:23" x14ac:dyDescent="0.2">
      <c r="A29" t="s">
        <v>7</v>
      </c>
      <c r="B29" t="s">
        <v>86</v>
      </c>
      <c r="C29" t="s">
        <v>89</v>
      </c>
      <c r="D29" s="8">
        <v>43640</v>
      </c>
      <c r="E29" s="8">
        <v>43775</v>
      </c>
      <c r="F29" t="s">
        <v>88</v>
      </c>
      <c r="G29" s="8">
        <v>44117</v>
      </c>
      <c r="I29" t="str">
        <f>IF(Table3[[#This Row],[Bldg permit finaled date]]&lt;&gt;"","Finaled",IF(Table3[[#This Row],[bldg permit issued date]]&lt;&gt;"","Under Constuction",IF(Table3[[#This Row],[date approved]]&lt;&gt;"","Approved",IF(Table3[[#This Row],[date applied]]&lt;&gt;"","Applied",""))))</f>
        <v>Under Constuction</v>
      </c>
      <c r="J29" t="s">
        <v>90</v>
      </c>
      <c r="K29">
        <v>7</v>
      </c>
      <c r="M29">
        <f>Table3[[#This Row],[New dwellings]]-Table3[[#This Row],[Demo dwellings]]</f>
        <v>7</v>
      </c>
      <c r="O29">
        <v>3652</v>
      </c>
      <c r="P29">
        <f>Table3[[#This Row],[New commercial]]-Table3[[#This Row],[demo commercial]]</f>
        <v>-3652</v>
      </c>
      <c r="S29">
        <f>Table3[[#This Row],[new industrial]]-Table3[[#This Row],[demo industrial]]</f>
        <v>0</v>
      </c>
      <c r="V29">
        <f>Table3[[#This Row],[new office]]-Table3[[#This Row],[demo office]]</f>
        <v>0</v>
      </c>
    </row>
    <row r="30" spans="1:23" x14ac:dyDescent="0.2">
      <c r="A30" s="5" t="s">
        <v>7</v>
      </c>
      <c r="B30" s="5" t="s">
        <v>86</v>
      </c>
      <c r="C30" s="5" t="s">
        <v>260</v>
      </c>
      <c r="D30" s="8">
        <v>43640</v>
      </c>
      <c r="E30" s="8">
        <v>43775</v>
      </c>
      <c r="F30" s="5" t="s">
        <v>88</v>
      </c>
      <c r="G30" s="8">
        <v>44117</v>
      </c>
      <c r="I30" s="10" t="str">
        <f>IF(Table3[[#This Row],[Bldg permit finaled date]]&lt;&gt;"","Finaled",IF(Table3[[#This Row],[bldg permit issued date]]&lt;&gt;"","Under Constuction",IF(Table3[[#This Row],[date approved]]&lt;&gt;"","Approved",IF(Table3[[#This Row],[date applied]]&lt;&gt;"","Applied",""))))</f>
        <v>Under Constuction</v>
      </c>
      <c r="J30" s="5" t="s">
        <v>90</v>
      </c>
      <c r="K30">
        <v>7</v>
      </c>
      <c r="M30" s="10">
        <f>Table3[[#This Row],[New dwellings]]-Table3[[#This Row],[Demo dwellings]]</f>
        <v>7</v>
      </c>
      <c r="P30" s="10">
        <f>Table3[[#This Row],[New commercial]]-Table3[[#This Row],[demo commercial]]</f>
        <v>0</v>
      </c>
      <c r="S30" s="10">
        <f>Table3[[#This Row],[new industrial]]-Table3[[#This Row],[demo industrial]]</f>
        <v>0</v>
      </c>
      <c r="U30">
        <v>3652</v>
      </c>
      <c r="V30" s="10">
        <f>Table3[[#This Row],[new office]]-Table3[[#This Row],[demo office]]</f>
        <v>-3652</v>
      </c>
    </row>
    <row r="31" spans="1:23" x14ac:dyDescent="0.2">
      <c r="A31" t="s">
        <v>21</v>
      </c>
      <c r="B31" t="s">
        <v>286</v>
      </c>
      <c r="C31" t="s">
        <v>287</v>
      </c>
      <c r="D31" s="8">
        <v>42765</v>
      </c>
      <c r="E31" s="8">
        <v>43083</v>
      </c>
      <c r="F31" t="s">
        <v>288</v>
      </c>
      <c r="G31" s="8">
        <v>43432</v>
      </c>
      <c r="I31" s="10" t="str">
        <f>IF(Table3[[#This Row],[Bldg permit finaled date]]&lt;&gt;"","Finaled",IF(Table3[[#This Row],[bldg permit issued date]]&lt;&gt;"","Under Constuction",IF(Table3[[#This Row],[date approved]]&lt;&gt;"","Approved",IF(Table3[[#This Row],[date applied]]&lt;&gt;"","Applied",""))))</f>
        <v>Under Constuction</v>
      </c>
      <c r="J31" t="s">
        <v>90</v>
      </c>
      <c r="M31" s="10">
        <f>Table3[[#This Row],[New dwellings]]-Table3[[#This Row],[Demo dwellings]]</f>
        <v>0</v>
      </c>
      <c r="N31">
        <v>107845</v>
      </c>
      <c r="P31" s="10">
        <f>Table3[[#This Row],[New commercial]]-Table3[[#This Row],[demo commercial]]</f>
        <v>107845</v>
      </c>
      <c r="S31" s="10">
        <f>Table3[[#This Row],[new industrial]]-Table3[[#This Row],[demo industrial]]</f>
        <v>0</v>
      </c>
      <c r="V31" s="10">
        <f>Table3[[#This Row],[new office]]-Table3[[#This Row],[demo office]]</f>
        <v>0</v>
      </c>
    </row>
    <row r="32" spans="1:23" x14ac:dyDescent="0.2">
      <c r="A32" s="5" t="s">
        <v>158</v>
      </c>
      <c r="B32" s="5" t="s">
        <v>159</v>
      </c>
      <c r="C32" t="s">
        <v>160</v>
      </c>
      <c r="D32" s="8">
        <v>43691</v>
      </c>
      <c r="E32" s="8"/>
      <c r="I32" t="str">
        <f>IF(Table3[[#This Row],[Bldg permit finaled date]]&lt;&gt;"","Finaled",IF(Table3[[#This Row],[bldg permit issued date]]&lt;&gt;"","Under Constuction",IF(Table3[[#This Row],[date approved]]&lt;&gt;"","Approved",IF(Table3[[#This Row],[date applied]]&lt;&gt;"","Applied",""))))</f>
        <v>Applied</v>
      </c>
      <c r="J32" s="5" t="s">
        <v>79</v>
      </c>
      <c r="K32">
        <v>2</v>
      </c>
      <c r="L32">
        <v>1</v>
      </c>
      <c r="M32">
        <f>Table3[[#This Row],[New dwellings]]-Table3[[#This Row],[Demo dwellings]]</f>
        <v>1</v>
      </c>
      <c r="P32">
        <f>Table3[[#This Row],[New commercial]]-Table3[[#This Row],[demo commercial]]</f>
        <v>0</v>
      </c>
      <c r="S32">
        <f>Table3[[#This Row],[new industrial]]-Table3[[#This Row],[demo industrial]]</f>
        <v>0</v>
      </c>
      <c r="V32">
        <f>Table3[[#This Row],[new office]]-Table3[[#This Row],[demo office]]</f>
        <v>0</v>
      </c>
    </row>
    <row r="33" spans="1:23" x14ac:dyDescent="0.2">
      <c r="A33" s="5" t="s">
        <v>333</v>
      </c>
      <c r="B33" s="5" t="s">
        <v>334</v>
      </c>
      <c r="C33" t="s">
        <v>335</v>
      </c>
      <c r="D33" s="8">
        <v>44406</v>
      </c>
      <c r="E33" s="8"/>
      <c r="I33" s="10" t="str">
        <f>IF(Table3[[#This Row],[Bldg permit finaled date]]&lt;&gt;"","Finaled",IF(Table3[[#This Row],[bldg permit issued date]]&lt;&gt;"","Under Constuction",IF(Table3[[#This Row],[date approved]]&lt;&gt;"","Approved",IF(Table3[[#This Row],[date applied]]&lt;&gt;"","Applied",""))))</f>
        <v>Applied</v>
      </c>
      <c r="J33" s="5" t="s">
        <v>79</v>
      </c>
      <c r="K33">
        <v>50</v>
      </c>
      <c r="L33">
        <v>14</v>
      </c>
      <c r="M33" s="10">
        <f>Table3[[#This Row],[New dwellings]]-Table3[[#This Row],[Demo dwellings]]</f>
        <v>36</v>
      </c>
      <c r="P33" s="10">
        <f>Table3[[#This Row],[New commercial]]-Table3[[#This Row],[demo commercial]]</f>
        <v>0</v>
      </c>
      <c r="S33" s="10">
        <f>Table3[[#This Row],[new industrial]]-Table3[[#This Row],[demo industrial]]</f>
        <v>0</v>
      </c>
      <c r="V33" s="10">
        <f>Table3[[#This Row],[new office]]-Table3[[#This Row],[demo office]]</f>
        <v>0</v>
      </c>
    </row>
    <row r="34" spans="1:23" x14ac:dyDescent="0.2">
      <c r="A34" t="s">
        <v>139</v>
      </c>
      <c r="B34" t="s">
        <v>140</v>
      </c>
      <c r="C34" t="s">
        <v>141</v>
      </c>
      <c r="D34" s="8">
        <v>43990</v>
      </c>
      <c r="E34" s="8">
        <v>44503</v>
      </c>
      <c r="I34" t="str">
        <f>IF(Table3[[#This Row],[Bldg permit finaled date]]&lt;&gt;"","Finaled",IF(Table3[[#This Row],[bldg permit issued date]]&lt;&gt;"","Under Constuction",IF(Table3[[#This Row],[date approved]]&lt;&gt;"","Approved",IF(Table3[[#This Row],[date applied]]&lt;&gt;"","Applied",""))))</f>
        <v>Approved</v>
      </c>
      <c r="J34" t="s">
        <v>79</v>
      </c>
      <c r="K34">
        <v>4</v>
      </c>
      <c r="L34">
        <v>1</v>
      </c>
      <c r="M34">
        <f>Table3[[#This Row],[New dwellings]]-Table3[[#This Row],[Demo dwellings]]</f>
        <v>3</v>
      </c>
      <c r="P34">
        <f>Table3[[#This Row],[New commercial]]-Table3[[#This Row],[demo commercial]]</f>
        <v>0</v>
      </c>
      <c r="S34">
        <f>Table3[[#This Row],[new industrial]]-Table3[[#This Row],[demo industrial]]</f>
        <v>0</v>
      </c>
      <c r="V34">
        <f>Table3[[#This Row],[new office]]-Table3[[#This Row],[demo office]]</f>
        <v>0</v>
      </c>
    </row>
    <row r="35" spans="1:23" x14ac:dyDescent="0.2">
      <c r="A35" s="5" t="s">
        <v>340</v>
      </c>
      <c r="B35" s="5" t="s">
        <v>341</v>
      </c>
      <c r="C35" t="s">
        <v>339</v>
      </c>
      <c r="D35" s="14">
        <v>44385</v>
      </c>
      <c r="E35" s="8">
        <v>44489</v>
      </c>
      <c r="F35" t="s">
        <v>457</v>
      </c>
      <c r="I35" s="10" t="str">
        <f>IF(Table3[[#This Row],[Bldg permit finaled date]]&lt;&gt;"","Finaled",IF(Table3[[#This Row],[bldg permit issued date]]&lt;&gt;"","Under Constuction",IF(Table3[[#This Row],[date approved]]&lt;&gt;"","Approved",IF(Table3[[#This Row],[date applied]]&lt;&gt;"","Applied",""))))</f>
        <v>Approved</v>
      </c>
      <c r="J35" s="5" t="s">
        <v>79</v>
      </c>
      <c r="K35">
        <v>2</v>
      </c>
      <c r="M35" s="10">
        <f>Table3[[#This Row],[New dwellings]]-Table3[[#This Row],[Demo dwellings]]</f>
        <v>2</v>
      </c>
      <c r="P35" s="10">
        <f>Table3[[#This Row],[New commercial]]-Table3[[#This Row],[demo commercial]]</f>
        <v>0</v>
      </c>
      <c r="S35" s="10">
        <f>Table3[[#This Row],[new industrial]]-Table3[[#This Row],[demo industrial]]</f>
        <v>0</v>
      </c>
      <c r="V35" s="10">
        <f>Table3[[#This Row],[new office]]-Table3[[#This Row],[demo office]]</f>
        <v>0</v>
      </c>
    </row>
    <row r="36" spans="1:23" x14ac:dyDescent="0.2">
      <c r="A36" t="s">
        <v>48</v>
      </c>
      <c r="B36" t="s">
        <v>77</v>
      </c>
      <c r="C36" t="s">
        <v>78</v>
      </c>
      <c r="D36" s="8">
        <v>44096</v>
      </c>
      <c r="E36" s="8">
        <v>44384</v>
      </c>
      <c r="F36" t="s">
        <v>440</v>
      </c>
      <c r="I36" t="str">
        <f>IF(Table3[[#This Row],[Bldg permit finaled date]]&lt;&gt;"","Finaled",IF(Table3[[#This Row],[bldg permit issued date]]&lt;&gt;"","Under Constuction",IF(Table3[[#This Row],[date approved]]&lt;&gt;"","Approved",IF(Table3[[#This Row],[date applied]]&lt;&gt;"","Applied",""))))</f>
        <v>Approved</v>
      </c>
      <c r="J36" t="s">
        <v>79</v>
      </c>
      <c r="K36">
        <v>12</v>
      </c>
      <c r="L36">
        <v>1</v>
      </c>
      <c r="M36">
        <f>Table3[[#This Row],[New dwellings]]-Table3[[#This Row],[Demo dwellings]]</f>
        <v>11</v>
      </c>
      <c r="P36">
        <f>Table3[[#This Row],[New commercial]]-Table3[[#This Row],[demo commercial]]</f>
        <v>0</v>
      </c>
      <c r="S36">
        <f>Table3[[#This Row],[new industrial]]-Table3[[#This Row],[demo industrial]]</f>
        <v>0</v>
      </c>
      <c r="V36">
        <f>Table3[[#This Row],[new office]]-Table3[[#This Row],[demo office]]</f>
        <v>0</v>
      </c>
    </row>
    <row r="37" spans="1:23" s="2" customFormat="1" x14ac:dyDescent="0.2">
      <c r="A37" t="s">
        <v>24</v>
      </c>
      <c r="B37" t="s">
        <v>168</v>
      </c>
      <c r="C37" t="s">
        <v>167</v>
      </c>
      <c r="D37" s="8">
        <v>43713</v>
      </c>
      <c r="E37" s="8">
        <v>44236</v>
      </c>
      <c r="F37" t="s">
        <v>169</v>
      </c>
      <c r="G37"/>
      <c r="H37"/>
      <c r="I37" t="str">
        <f>IF(Table3[[#This Row],[Bldg permit finaled date]]&lt;&gt;"","Finaled",IF(Table3[[#This Row],[bldg permit issued date]]&lt;&gt;"","Under Constuction",IF(Table3[[#This Row],[date approved]]&lt;&gt;"","Approved",IF(Table3[[#This Row],[date applied]]&lt;&gt;"","Applied",""))))</f>
        <v>Approved</v>
      </c>
      <c r="J37" t="s">
        <v>79</v>
      </c>
      <c r="K37">
        <v>3</v>
      </c>
      <c r="L37">
        <v>1</v>
      </c>
      <c r="M37">
        <f>Table3[[#This Row],[New dwellings]]-Table3[[#This Row],[Demo dwellings]]</f>
        <v>2</v>
      </c>
      <c r="N37"/>
      <c r="O37"/>
      <c r="P37">
        <f>Table3[[#This Row],[New commercial]]-Table3[[#This Row],[demo commercial]]</f>
        <v>0</v>
      </c>
      <c r="Q37"/>
      <c r="R37"/>
      <c r="S37">
        <f>Table3[[#This Row],[new industrial]]-Table3[[#This Row],[demo industrial]]</f>
        <v>0</v>
      </c>
      <c r="T37"/>
      <c r="U37"/>
      <c r="V37">
        <f>Table3[[#This Row],[new office]]-Table3[[#This Row],[demo office]]</f>
        <v>0</v>
      </c>
      <c r="W37"/>
    </row>
    <row r="38" spans="1:23" x14ac:dyDescent="0.2">
      <c r="A38" t="s">
        <v>175</v>
      </c>
      <c r="B38" t="s">
        <v>176</v>
      </c>
      <c r="C38" t="s">
        <v>177</v>
      </c>
      <c r="D38" s="8">
        <v>43390</v>
      </c>
      <c r="E38" s="8">
        <v>44096</v>
      </c>
      <c r="I38" t="str">
        <f>IF(Table3[[#This Row],[Bldg permit finaled date]]&lt;&gt;"","Finaled",IF(Table3[[#This Row],[bldg permit issued date]]&lt;&gt;"","Under Constuction",IF(Table3[[#This Row],[date approved]]&lt;&gt;"","Approved",IF(Table3[[#This Row],[date applied]]&lt;&gt;"","Applied",""))))</f>
        <v>Approved</v>
      </c>
      <c r="J38" t="s">
        <v>79</v>
      </c>
      <c r="K38">
        <v>9</v>
      </c>
      <c r="L38">
        <v>3</v>
      </c>
      <c r="M38">
        <f>Table3[[#This Row],[New dwellings]]-Table3[[#This Row],[Demo dwellings]]</f>
        <v>6</v>
      </c>
      <c r="P38">
        <f>Table3[[#This Row],[New commercial]]-Table3[[#This Row],[demo commercial]]</f>
        <v>0</v>
      </c>
      <c r="S38">
        <f>Table3[[#This Row],[new industrial]]-Table3[[#This Row],[demo industrial]]</f>
        <v>0</v>
      </c>
      <c r="V38">
        <f>Table3[[#This Row],[new office]]-Table3[[#This Row],[demo office]]</f>
        <v>0</v>
      </c>
    </row>
    <row r="39" spans="1:23" x14ac:dyDescent="0.2">
      <c r="A39" t="s">
        <v>178</v>
      </c>
      <c r="B39" t="s">
        <v>179</v>
      </c>
      <c r="C39" t="s">
        <v>180</v>
      </c>
      <c r="D39" s="8">
        <v>43818</v>
      </c>
      <c r="E39" s="8">
        <v>44041</v>
      </c>
      <c r="I39" t="str">
        <f>IF(Table3[[#This Row],[Bldg permit finaled date]]&lt;&gt;"","Finaled",IF(Table3[[#This Row],[bldg permit issued date]]&lt;&gt;"","Under Constuction",IF(Table3[[#This Row],[date approved]]&lt;&gt;"","Approved",IF(Table3[[#This Row],[date applied]]&lt;&gt;"","Applied",""))))</f>
        <v>Approved</v>
      </c>
      <c r="J39" t="s">
        <v>79</v>
      </c>
      <c r="K39">
        <v>6</v>
      </c>
      <c r="L39">
        <v>1</v>
      </c>
      <c r="M39">
        <f>Table3[[#This Row],[New dwellings]]-Table3[[#This Row],[Demo dwellings]]</f>
        <v>5</v>
      </c>
      <c r="P39">
        <f>Table3[[#This Row],[New commercial]]-Table3[[#This Row],[demo commercial]]</f>
        <v>0</v>
      </c>
      <c r="S39">
        <f>Table3[[#This Row],[new industrial]]-Table3[[#This Row],[demo industrial]]</f>
        <v>0</v>
      </c>
      <c r="V39">
        <f>Table3[[#This Row],[new office]]-Table3[[#This Row],[demo office]]</f>
        <v>0</v>
      </c>
    </row>
    <row r="40" spans="1:23" x14ac:dyDescent="0.2">
      <c r="A40" t="s">
        <v>203</v>
      </c>
      <c r="B40" t="s">
        <v>204</v>
      </c>
      <c r="C40" t="s">
        <v>205</v>
      </c>
      <c r="D40" s="8">
        <v>43290</v>
      </c>
      <c r="E40" s="8">
        <v>43922</v>
      </c>
      <c r="I40" t="str">
        <f>IF(Table3[[#This Row],[Bldg permit finaled date]]&lt;&gt;"","Finaled",IF(Table3[[#This Row],[bldg permit issued date]]&lt;&gt;"","Under Constuction",IF(Table3[[#This Row],[date approved]]&lt;&gt;"","Approved",IF(Table3[[#This Row],[date applied]]&lt;&gt;"","Applied",""))))</f>
        <v>Approved</v>
      </c>
      <c r="J40" t="s">
        <v>79</v>
      </c>
      <c r="K40">
        <v>3</v>
      </c>
      <c r="L40">
        <v>1</v>
      </c>
      <c r="M40">
        <f>Table3[[#This Row],[New dwellings]]-Table3[[#This Row],[Demo dwellings]]</f>
        <v>2</v>
      </c>
      <c r="P40">
        <f>Table3[[#This Row],[New commercial]]-Table3[[#This Row],[demo commercial]]</f>
        <v>0</v>
      </c>
      <c r="S40">
        <f>Table3[[#This Row],[new industrial]]-Table3[[#This Row],[demo industrial]]</f>
        <v>0</v>
      </c>
      <c r="V40">
        <f>Table3[[#This Row],[new office]]-Table3[[#This Row],[demo office]]</f>
        <v>0</v>
      </c>
    </row>
    <row r="41" spans="1:23" x14ac:dyDescent="0.2">
      <c r="A41" t="s">
        <v>389</v>
      </c>
      <c r="B41" t="s">
        <v>390</v>
      </c>
      <c r="C41" t="s">
        <v>391</v>
      </c>
      <c r="D41" s="8">
        <v>41956</v>
      </c>
      <c r="E41" s="8">
        <v>42066</v>
      </c>
      <c r="F41" t="s">
        <v>392</v>
      </c>
      <c r="G41" s="8">
        <v>42587</v>
      </c>
      <c r="H41" s="8">
        <v>43118</v>
      </c>
      <c r="I41" s="10" t="str">
        <f>IF(Table3[[#This Row],[Bldg permit finaled date]]&lt;&gt;"","Finaled",IF(Table3[[#This Row],[bldg permit issued date]]&lt;&gt;"","Under Constuction",IF(Table3[[#This Row],[date approved]]&lt;&gt;"","Approved",IF(Table3[[#This Row],[date applied]]&lt;&gt;"","Applied",""))))</f>
        <v>Finaled</v>
      </c>
      <c r="J41" t="s">
        <v>79</v>
      </c>
      <c r="K41">
        <v>5</v>
      </c>
      <c r="L41">
        <v>1</v>
      </c>
      <c r="M41" s="10">
        <f>Table3[[#This Row],[New dwellings]]-Table3[[#This Row],[Demo dwellings]]</f>
        <v>4</v>
      </c>
      <c r="P41" s="10">
        <f>Table3[[#This Row],[New commercial]]-Table3[[#This Row],[demo commercial]]</f>
        <v>0</v>
      </c>
      <c r="S41" s="10">
        <f>Table3[[#This Row],[new industrial]]-Table3[[#This Row],[demo industrial]]</f>
        <v>0</v>
      </c>
      <c r="V41" s="10">
        <f>Table3[[#This Row],[new office]]-Table3[[#This Row],[demo office]]</f>
        <v>0</v>
      </c>
    </row>
    <row r="42" spans="1:23" x14ac:dyDescent="0.2">
      <c r="A42" t="s">
        <v>413</v>
      </c>
      <c r="B42" t="s">
        <v>421</v>
      </c>
      <c r="C42" t="s">
        <v>420</v>
      </c>
      <c r="D42" s="8">
        <v>39884</v>
      </c>
      <c r="E42" s="8">
        <v>40058</v>
      </c>
      <c r="F42" t="s">
        <v>419</v>
      </c>
      <c r="G42" s="8">
        <v>42587</v>
      </c>
      <c r="H42" s="8">
        <v>43340</v>
      </c>
      <c r="I42" s="10" t="str">
        <f>IF(Table3[[#This Row],[Bldg permit finaled date]]&lt;&gt;"","Finaled",IF(Table3[[#This Row],[bldg permit issued date]]&lt;&gt;"","Under Constuction",IF(Table3[[#This Row],[date approved]]&lt;&gt;"","Approved",IF(Table3[[#This Row],[date applied]]&lt;&gt;"","Applied",""))))</f>
        <v>Finaled</v>
      </c>
      <c r="J42" t="s">
        <v>79</v>
      </c>
      <c r="K42">
        <v>7</v>
      </c>
      <c r="M42" s="10">
        <f>Table3[[#This Row],[New dwellings]]-Table3[[#This Row],[Demo dwellings]]</f>
        <v>7</v>
      </c>
      <c r="P42" s="10">
        <f>Table3[[#This Row],[New commercial]]-Table3[[#This Row],[demo commercial]]</f>
        <v>0</v>
      </c>
      <c r="S42" s="10">
        <f>Table3[[#This Row],[new industrial]]-Table3[[#This Row],[demo industrial]]</f>
        <v>0</v>
      </c>
      <c r="V42" s="10">
        <f>Table3[[#This Row],[new office]]-Table3[[#This Row],[demo office]]</f>
        <v>0</v>
      </c>
    </row>
    <row r="43" spans="1:23" x14ac:dyDescent="0.2">
      <c r="A43" t="s">
        <v>414</v>
      </c>
      <c r="B43" t="s">
        <v>422</v>
      </c>
      <c r="C43" t="s">
        <v>423</v>
      </c>
      <c r="D43" s="8">
        <v>41508</v>
      </c>
      <c r="E43" s="8">
        <v>41653</v>
      </c>
      <c r="F43" t="s">
        <v>424</v>
      </c>
      <c r="G43" s="8">
        <v>41926</v>
      </c>
      <c r="H43" s="8">
        <v>42997</v>
      </c>
      <c r="I43" s="10" t="str">
        <f>IF(Table3[[#This Row],[Bldg permit finaled date]]&lt;&gt;"","Finaled",IF(Table3[[#This Row],[bldg permit issued date]]&lt;&gt;"","Under Constuction",IF(Table3[[#This Row],[date approved]]&lt;&gt;"","Approved",IF(Table3[[#This Row],[date applied]]&lt;&gt;"","Applied",""))))</f>
        <v>Finaled</v>
      </c>
      <c r="J43" t="s">
        <v>79</v>
      </c>
      <c r="M43" s="10">
        <f>Table3[[#This Row],[New dwellings]]-Table3[[#This Row],[Demo dwellings]]</f>
        <v>0</v>
      </c>
      <c r="N43">
        <v>100258</v>
      </c>
      <c r="O43">
        <v>9648</v>
      </c>
      <c r="P43" s="10">
        <f>Table3[[#This Row],[New commercial]]-Table3[[#This Row],[demo commercial]]</f>
        <v>90610</v>
      </c>
      <c r="S43" s="10">
        <f>Table3[[#This Row],[new industrial]]-Table3[[#This Row],[demo industrial]]</f>
        <v>0</v>
      </c>
      <c r="V43" s="10">
        <f>Table3[[#This Row],[new office]]-Table3[[#This Row],[demo office]]</f>
        <v>0</v>
      </c>
    </row>
    <row r="44" spans="1:23" x14ac:dyDescent="0.2">
      <c r="A44" t="s">
        <v>415</v>
      </c>
      <c r="B44" t="s">
        <v>426</v>
      </c>
      <c r="C44" t="s">
        <v>425</v>
      </c>
      <c r="D44" s="8">
        <v>42046</v>
      </c>
      <c r="E44" s="8">
        <v>42156</v>
      </c>
      <c r="F44" t="s">
        <v>427</v>
      </c>
      <c r="G44" s="8">
        <v>42446</v>
      </c>
      <c r="H44" s="8">
        <v>43174</v>
      </c>
      <c r="I44" s="10" t="str">
        <f>IF(Table3[[#This Row],[Bldg permit finaled date]]&lt;&gt;"","Finaled",IF(Table3[[#This Row],[bldg permit issued date]]&lt;&gt;"","Under Constuction",IF(Table3[[#This Row],[date approved]]&lt;&gt;"","Approved",IF(Table3[[#This Row],[date applied]]&lt;&gt;"","Applied",""))))</f>
        <v>Finaled</v>
      </c>
      <c r="J44" t="s">
        <v>79</v>
      </c>
      <c r="K44">
        <v>15</v>
      </c>
      <c r="L44">
        <v>1</v>
      </c>
      <c r="M44" s="10">
        <f>Table3[[#This Row],[New dwellings]]-Table3[[#This Row],[Demo dwellings]]</f>
        <v>14</v>
      </c>
      <c r="P44" s="10">
        <f>Table3[[#This Row],[New commercial]]-Table3[[#This Row],[demo commercial]]</f>
        <v>0</v>
      </c>
      <c r="S44" s="10">
        <f>Table3[[#This Row],[new industrial]]-Table3[[#This Row],[demo industrial]]</f>
        <v>0</v>
      </c>
      <c r="V44" s="10">
        <f>Table3[[#This Row],[new office]]-Table3[[#This Row],[demo office]]</f>
        <v>0</v>
      </c>
    </row>
    <row r="45" spans="1:23" x14ac:dyDescent="0.2">
      <c r="A45" s="2" t="s">
        <v>8</v>
      </c>
      <c r="B45" s="2" t="s">
        <v>230</v>
      </c>
      <c r="C45" s="2" t="s">
        <v>231</v>
      </c>
      <c r="D45" s="11">
        <v>42831</v>
      </c>
      <c r="E45" s="11">
        <v>43227</v>
      </c>
      <c r="F45" s="2" t="s">
        <v>232</v>
      </c>
      <c r="G45" s="11">
        <v>44264</v>
      </c>
      <c r="H45" s="2"/>
      <c r="I45" s="15" t="str">
        <f>IF(Table3[[#This Row],[Bldg permit finaled date]]&lt;&gt;"","Finaled",IF(Table3[[#This Row],[bldg permit issued date]]&lt;&gt;"","Under Constuction",IF(Table3[[#This Row],[date approved]]&lt;&gt;"","Approved",IF(Table3[[#This Row],[date applied]]&lt;&gt;"","Applied",""))))</f>
        <v>Under Constuction</v>
      </c>
      <c r="J45" s="2" t="s">
        <v>79</v>
      </c>
      <c r="K45" s="2">
        <v>4</v>
      </c>
      <c r="L45" s="2">
        <v>1</v>
      </c>
      <c r="M45" s="15">
        <f>Table3[[#This Row],[New dwellings]]-Table3[[#This Row],[Demo dwellings]]</f>
        <v>3</v>
      </c>
      <c r="N45" s="2"/>
      <c r="O45" s="2"/>
      <c r="P45" s="15">
        <f>Table3[[#This Row],[New commercial]]-Table3[[#This Row],[demo commercial]]</f>
        <v>0</v>
      </c>
      <c r="Q45" s="2"/>
      <c r="R45" s="2"/>
      <c r="S45" s="15">
        <f>Table3[[#This Row],[new industrial]]-Table3[[#This Row],[demo industrial]]</f>
        <v>0</v>
      </c>
      <c r="T45" s="2"/>
      <c r="U45" s="2"/>
      <c r="V45" s="15">
        <f>Table3[[#This Row],[new office]]-Table3[[#This Row],[demo office]]</f>
        <v>0</v>
      </c>
      <c r="W45" s="2"/>
    </row>
    <row r="46" spans="1:23" x14ac:dyDescent="0.2">
      <c r="A46" t="s">
        <v>252</v>
      </c>
      <c r="B46" t="s">
        <v>253</v>
      </c>
      <c r="C46" t="s">
        <v>254</v>
      </c>
      <c r="D46" s="8">
        <v>43528</v>
      </c>
      <c r="E46" s="8">
        <v>43726</v>
      </c>
      <c r="F46" t="s">
        <v>255</v>
      </c>
      <c r="G46" s="8">
        <v>44272</v>
      </c>
      <c r="I46" s="10" t="str">
        <f>IF(Table3[[#This Row],[Bldg permit finaled date]]&lt;&gt;"","Finaled",IF(Table3[[#This Row],[bldg permit issued date]]&lt;&gt;"","Under Constuction",IF(Table3[[#This Row],[date approved]]&lt;&gt;"","Approved",IF(Table3[[#This Row],[date applied]]&lt;&gt;"","Applied",""))))</f>
        <v>Under Constuction</v>
      </c>
      <c r="J46" t="s">
        <v>79</v>
      </c>
      <c r="K46">
        <v>6</v>
      </c>
      <c r="L46">
        <v>1</v>
      </c>
      <c r="M46" s="10">
        <f>Table3[[#This Row],[New dwellings]]-Table3[[#This Row],[Demo dwellings]]</f>
        <v>5</v>
      </c>
      <c r="P46" s="10">
        <f>Table3[[#This Row],[New commercial]]-Table3[[#This Row],[demo commercial]]</f>
        <v>0</v>
      </c>
      <c r="S46" s="10">
        <f>Table3[[#This Row],[new industrial]]-Table3[[#This Row],[demo industrial]]</f>
        <v>0</v>
      </c>
      <c r="V46" s="10">
        <f>Table3[[#This Row],[new office]]-Table3[[#This Row],[demo office]]</f>
        <v>0</v>
      </c>
    </row>
    <row r="47" spans="1:23" x14ac:dyDescent="0.2">
      <c r="A47" s="2" t="s">
        <v>289</v>
      </c>
      <c r="B47" s="2" t="s">
        <v>290</v>
      </c>
      <c r="C47" s="2" t="s">
        <v>291</v>
      </c>
      <c r="D47" s="11">
        <v>42759</v>
      </c>
      <c r="E47" s="11">
        <v>43054</v>
      </c>
      <c r="F47" s="2" t="s">
        <v>292</v>
      </c>
      <c r="G47" s="11">
        <v>43452</v>
      </c>
      <c r="H47" s="2"/>
      <c r="I47" s="15" t="str">
        <f>IF(Table3[[#This Row],[Bldg permit finaled date]]&lt;&gt;"","Finaled",IF(Table3[[#This Row],[bldg permit issued date]]&lt;&gt;"","Under Constuction",IF(Table3[[#This Row],[date approved]]&lt;&gt;"","Approved",IF(Table3[[#This Row],[date applied]]&lt;&gt;"","Applied",""))))</f>
        <v>Under Constuction</v>
      </c>
      <c r="J47" s="2" t="s">
        <v>79</v>
      </c>
      <c r="K47" s="2">
        <v>3</v>
      </c>
      <c r="L47" s="2">
        <v>1</v>
      </c>
      <c r="M47" s="15">
        <f>Table3[[#This Row],[New dwellings]]-Table3[[#This Row],[Demo dwellings]]</f>
        <v>2</v>
      </c>
      <c r="N47" s="2"/>
      <c r="O47" s="2"/>
      <c r="P47" s="15">
        <f>Table3[[#This Row],[New commercial]]-Table3[[#This Row],[demo commercial]]</f>
        <v>0</v>
      </c>
      <c r="Q47" s="2"/>
      <c r="R47" s="2"/>
      <c r="S47" s="15">
        <f>Table3[[#This Row],[new industrial]]-Table3[[#This Row],[demo industrial]]</f>
        <v>0</v>
      </c>
      <c r="T47" s="2"/>
      <c r="U47" s="2"/>
      <c r="V47" s="15">
        <f>Table3[[#This Row],[new office]]-Table3[[#This Row],[demo office]]</f>
        <v>0</v>
      </c>
      <c r="W47" s="2"/>
    </row>
    <row r="48" spans="1:23" x14ac:dyDescent="0.2">
      <c r="A48" t="s">
        <v>4</v>
      </c>
      <c r="B48" t="s">
        <v>293</v>
      </c>
      <c r="C48" t="s">
        <v>294</v>
      </c>
      <c r="D48" s="8">
        <v>42625</v>
      </c>
      <c r="E48" s="8">
        <v>42984</v>
      </c>
      <c r="F48" t="s">
        <v>295</v>
      </c>
      <c r="G48" s="8">
        <v>43066</v>
      </c>
      <c r="I48" s="10" t="str">
        <f>IF(Table3[[#This Row],[Bldg permit finaled date]]&lt;&gt;"","Finaled",IF(Table3[[#This Row],[bldg permit issued date]]&lt;&gt;"","Under Constuction",IF(Table3[[#This Row],[date approved]]&lt;&gt;"","Approved",IF(Table3[[#This Row],[date applied]]&lt;&gt;"","Applied",""))))</f>
        <v>Under Constuction</v>
      </c>
      <c r="J48" t="s">
        <v>79</v>
      </c>
      <c r="K48">
        <v>3</v>
      </c>
      <c r="M48" s="10">
        <f>Table3[[#This Row],[New dwellings]]-Table3[[#This Row],[Demo dwellings]]</f>
        <v>3</v>
      </c>
      <c r="O48">
        <v>3180</v>
      </c>
      <c r="P48" s="10">
        <f>Table3[[#This Row],[New commercial]]-Table3[[#This Row],[demo commercial]]</f>
        <v>-3180</v>
      </c>
      <c r="S48" s="10">
        <f>Table3[[#This Row],[new industrial]]-Table3[[#This Row],[demo industrial]]</f>
        <v>0</v>
      </c>
      <c r="V48" s="10">
        <f>Table3[[#This Row],[new office]]-Table3[[#This Row],[demo office]]</f>
        <v>0</v>
      </c>
    </row>
    <row r="49" spans="1:23" x14ac:dyDescent="0.2">
      <c r="A49" t="s">
        <v>5</v>
      </c>
      <c r="B49" t="s">
        <v>304</v>
      </c>
      <c r="C49" t="s">
        <v>305</v>
      </c>
      <c r="D49" s="8">
        <v>42649</v>
      </c>
      <c r="E49" s="8">
        <v>42891</v>
      </c>
      <c r="F49" t="s">
        <v>306</v>
      </c>
      <c r="G49" s="8">
        <v>42784</v>
      </c>
      <c r="I49" s="10" t="str">
        <f>IF(Table3[[#This Row],[Bldg permit finaled date]]&lt;&gt;"","Finaled",IF(Table3[[#This Row],[bldg permit issued date]]&lt;&gt;"","Under Constuction",IF(Table3[[#This Row],[date approved]]&lt;&gt;"","Approved",IF(Table3[[#This Row],[date applied]]&lt;&gt;"","Applied",""))))</f>
        <v>Under Constuction</v>
      </c>
      <c r="J49" t="s">
        <v>79</v>
      </c>
      <c r="K49">
        <v>2</v>
      </c>
      <c r="L49">
        <v>1</v>
      </c>
      <c r="M49" s="10">
        <f>Table3[[#This Row],[New dwellings]]-Table3[[#This Row],[Demo dwellings]]</f>
        <v>1</v>
      </c>
      <c r="P49" s="10">
        <f>Table3[[#This Row],[New commercial]]-Table3[[#This Row],[demo commercial]]</f>
        <v>0</v>
      </c>
      <c r="S49" s="10">
        <f>Table3[[#This Row],[new industrial]]-Table3[[#This Row],[demo industrial]]</f>
        <v>0</v>
      </c>
      <c r="V49" s="10">
        <f>Table3[[#This Row],[new office]]-Table3[[#This Row],[demo office]]</f>
        <v>0</v>
      </c>
    </row>
    <row r="50" spans="1:23" x14ac:dyDescent="0.2">
      <c r="A50" s="5" t="s">
        <v>311</v>
      </c>
      <c r="B50" s="5" t="s">
        <v>312</v>
      </c>
      <c r="C50" t="s">
        <v>313</v>
      </c>
      <c r="D50" s="8">
        <v>41346</v>
      </c>
      <c r="E50" s="8">
        <v>41549</v>
      </c>
      <c r="F50" s="5" t="s">
        <v>314</v>
      </c>
      <c r="G50" s="8">
        <v>42772</v>
      </c>
      <c r="I50" s="10" t="str">
        <f>IF(Table3[[#This Row],[Bldg permit finaled date]]&lt;&gt;"","Finaled",IF(Table3[[#This Row],[bldg permit issued date]]&lt;&gt;"","Under Constuction",IF(Table3[[#This Row],[date approved]]&lt;&gt;"","Approved",IF(Table3[[#This Row],[date applied]]&lt;&gt;"","Applied",""))))</f>
        <v>Under Constuction</v>
      </c>
      <c r="J50" s="5" t="s">
        <v>79</v>
      </c>
      <c r="K50">
        <v>2</v>
      </c>
      <c r="M50" s="10">
        <f>Table3[[#This Row],[New dwellings]]-Table3[[#This Row],[Demo dwellings]]</f>
        <v>2</v>
      </c>
      <c r="P50" s="10">
        <f>Table3[[#This Row],[New commercial]]-Table3[[#This Row],[demo commercial]]</f>
        <v>0</v>
      </c>
      <c r="S50" s="10">
        <f>Table3[[#This Row],[new industrial]]-Table3[[#This Row],[demo industrial]]</f>
        <v>0</v>
      </c>
      <c r="V50" s="10">
        <f>Table3[[#This Row],[new office]]-Table3[[#This Row],[demo office]]</f>
        <v>0</v>
      </c>
    </row>
    <row r="51" spans="1:23" x14ac:dyDescent="0.2">
      <c r="A51" t="s">
        <v>405</v>
      </c>
      <c r="B51" t="s">
        <v>406</v>
      </c>
      <c r="C51" t="s">
        <v>407</v>
      </c>
      <c r="D51" s="8">
        <v>41947</v>
      </c>
      <c r="E51" s="8">
        <v>42150</v>
      </c>
      <c r="F51" t="s">
        <v>408</v>
      </c>
      <c r="G51" s="8">
        <v>42359</v>
      </c>
      <c r="I51" s="10" t="str">
        <f>IF(Table3[[#This Row],[Bldg permit finaled date]]&lt;&gt;"","Finaled",IF(Table3[[#This Row],[bldg permit issued date]]&lt;&gt;"","Under Constuction",IF(Table3[[#This Row],[date approved]]&lt;&gt;"","Approved",IF(Table3[[#This Row],[date applied]]&lt;&gt;"","Applied",""))))</f>
        <v>Under Constuction</v>
      </c>
      <c r="J51" t="s">
        <v>79</v>
      </c>
      <c r="K51">
        <v>11</v>
      </c>
      <c r="M51" s="10">
        <f>Table3[[#This Row],[New dwellings]]-Table3[[#This Row],[Demo dwellings]]</f>
        <v>11</v>
      </c>
      <c r="P51" s="10">
        <f>Table3[[#This Row],[New commercial]]-Table3[[#This Row],[demo commercial]]</f>
        <v>0</v>
      </c>
      <c r="S51" s="10">
        <f>Table3[[#This Row],[new industrial]]-Table3[[#This Row],[demo industrial]]</f>
        <v>0</v>
      </c>
      <c r="V51" s="10">
        <f>Table3[[#This Row],[new office]]-Table3[[#This Row],[demo office]]</f>
        <v>0</v>
      </c>
    </row>
    <row r="52" spans="1:23" s="2" customFormat="1" x14ac:dyDescent="0.2">
      <c r="A52" t="s">
        <v>55</v>
      </c>
      <c r="B52" t="s">
        <v>137</v>
      </c>
      <c r="C52" t="s">
        <v>138</v>
      </c>
      <c r="D52" s="8">
        <v>44053</v>
      </c>
      <c r="E52" s="8"/>
      <c r="F52"/>
      <c r="G52"/>
      <c r="H52"/>
      <c r="I52" t="str">
        <f>IF(Table3[[#This Row],[Bldg permit finaled date]]&lt;&gt;"","Finaled",IF(Table3[[#This Row],[bldg permit issued date]]&lt;&gt;"","Under Constuction",IF(Table3[[#This Row],[date approved]]&lt;&gt;"","Approved",IF(Table3[[#This Row],[date applied]]&lt;&gt;"","Applied",""))))</f>
        <v>Applied</v>
      </c>
      <c r="J52" t="s">
        <v>100</v>
      </c>
      <c r="K52">
        <v>92</v>
      </c>
      <c r="L52"/>
      <c r="M52">
        <f>Table3[[#This Row],[New dwellings]]-Table3[[#This Row],[Demo dwellings]]</f>
        <v>92</v>
      </c>
      <c r="N52"/>
      <c r="O52">
        <v>28417</v>
      </c>
      <c r="P52">
        <f>Table3[[#This Row],[New commercial]]-Table3[[#This Row],[demo commercial]]</f>
        <v>-28417</v>
      </c>
      <c r="Q52"/>
      <c r="R52"/>
      <c r="S52">
        <f>Table3[[#This Row],[new industrial]]-Table3[[#This Row],[demo industrial]]</f>
        <v>0</v>
      </c>
      <c r="T52"/>
      <c r="U52"/>
      <c r="V52">
        <f>Table3[[#This Row],[new office]]-Table3[[#This Row],[demo office]]</f>
        <v>0</v>
      </c>
      <c r="W52"/>
    </row>
    <row r="53" spans="1:23" x14ac:dyDescent="0.2">
      <c r="A53" t="s">
        <v>14</v>
      </c>
      <c r="B53" t="s">
        <v>149</v>
      </c>
      <c r="C53" t="s">
        <v>150</v>
      </c>
      <c r="D53" s="8">
        <v>43787</v>
      </c>
      <c r="E53" s="8"/>
      <c r="I53" t="str">
        <f>IF(Table3[[#This Row],[Bldg permit finaled date]]&lt;&gt;"","Finaled",IF(Table3[[#This Row],[bldg permit issued date]]&lt;&gt;"","Under Constuction",IF(Table3[[#This Row],[date approved]]&lt;&gt;"","Approved",IF(Table3[[#This Row],[date applied]]&lt;&gt;"","Applied",""))))</f>
        <v>Applied</v>
      </c>
      <c r="J53" t="s">
        <v>100</v>
      </c>
      <c r="K53">
        <v>100</v>
      </c>
      <c r="M53">
        <f>Table3[[#This Row],[New dwellings]]-Table3[[#This Row],[Demo dwellings]]</f>
        <v>100</v>
      </c>
      <c r="P53">
        <f>Table3[[#This Row],[New commercial]]-Table3[[#This Row],[demo commercial]]</f>
        <v>0</v>
      </c>
      <c r="S53">
        <f>Table3[[#This Row],[new industrial]]-Table3[[#This Row],[demo industrial]]</f>
        <v>0</v>
      </c>
      <c r="V53">
        <f>Table3[[#This Row],[new office]]-Table3[[#This Row],[demo office]]</f>
        <v>0</v>
      </c>
    </row>
    <row r="54" spans="1:23" x14ac:dyDescent="0.2">
      <c r="A54" t="s">
        <v>329</v>
      </c>
      <c r="B54" t="s">
        <v>328</v>
      </c>
      <c r="C54" t="s">
        <v>327</v>
      </c>
      <c r="D54" s="8">
        <v>44340</v>
      </c>
      <c r="E54" s="8"/>
      <c r="I54" s="10" t="str">
        <f>IF(Table3[[#This Row],[Bldg permit finaled date]]&lt;&gt;"","Finaled",IF(Table3[[#This Row],[bldg permit issued date]]&lt;&gt;"","Under Constuction",IF(Table3[[#This Row],[date approved]]&lt;&gt;"","Approved",IF(Table3[[#This Row],[date applied]]&lt;&gt;"","Applied",""))))</f>
        <v>Applied</v>
      </c>
      <c r="J54" t="s">
        <v>100</v>
      </c>
      <c r="K54">
        <v>1</v>
      </c>
      <c r="M54" s="10">
        <f>Table3[[#This Row],[New dwellings]]-Table3[[#This Row],[Demo dwellings]]</f>
        <v>1</v>
      </c>
      <c r="P54" s="10">
        <f>Table3[[#This Row],[New commercial]]-Table3[[#This Row],[demo commercial]]</f>
        <v>0</v>
      </c>
      <c r="S54" s="10">
        <f>Table3[[#This Row],[new industrial]]-Table3[[#This Row],[demo industrial]]</f>
        <v>0</v>
      </c>
      <c r="V54" s="10">
        <f>Table3[[#This Row],[new office]]-Table3[[#This Row],[demo office]]</f>
        <v>0</v>
      </c>
    </row>
    <row r="55" spans="1:23" x14ac:dyDescent="0.2">
      <c r="A55" t="s">
        <v>200</v>
      </c>
      <c r="B55" t="s">
        <v>201</v>
      </c>
      <c r="C55" t="s">
        <v>202</v>
      </c>
      <c r="D55" s="8">
        <v>43508</v>
      </c>
      <c r="E55" s="8">
        <v>43963</v>
      </c>
      <c r="I55" t="str">
        <f>IF(Table3[[#This Row],[Bldg permit finaled date]]&lt;&gt;"","Finaled",IF(Table3[[#This Row],[bldg permit issued date]]&lt;&gt;"","Under Constuction",IF(Table3[[#This Row],[date approved]]&lt;&gt;"","Approved",IF(Table3[[#This Row],[date applied]]&lt;&gt;"","Applied",""))))</f>
        <v>Approved</v>
      </c>
      <c r="J55" t="s">
        <v>100</v>
      </c>
      <c r="K55">
        <v>16</v>
      </c>
      <c r="M55">
        <f>Table3[[#This Row],[New dwellings]]-Table3[[#This Row],[Demo dwellings]]</f>
        <v>16</v>
      </c>
      <c r="O55">
        <v>33360</v>
      </c>
      <c r="P55">
        <f>Table3[[#This Row],[New commercial]]-Table3[[#This Row],[demo commercial]]</f>
        <v>-33360</v>
      </c>
      <c r="S55">
        <f>Table3[[#This Row],[new industrial]]-Table3[[#This Row],[demo industrial]]</f>
        <v>0</v>
      </c>
      <c r="V55">
        <f>Table3[[#This Row],[new office]]-Table3[[#This Row],[demo office]]</f>
        <v>0</v>
      </c>
    </row>
    <row r="56" spans="1:23" x14ac:dyDescent="0.2">
      <c r="A56" t="s">
        <v>23</v>
      </c>
      <c r="B56" t="s">
        <v>215</v>
      </c>
      <c r="C56" t="s">
        <v>216</v>
      </c>
      <c r="D56" s="8">
        <v>43661</v>
      </c>
      <c r="E56" s="8">
        <v>43685</v>
      </c>
      <c r="I56" s="10" t="str">
        <f>IF(Table3[[#This Row],[Bldg permit finaled date]]&lt;&gt;"","Finaled",IF(Table3[[#This Row],[bldg permit issued date]]&lt;&gt;"","Under Constuction",IF(Table3[[#This Row],[date approved]]&lt;&gt;"","Approved",IF(Table3[[#This Row],[date applied]]&lt;&gt;"","Applied",""))))</f>
        <v>Approved</v>
      </c>
      <c r="J56" t="s">
        <v>100</v>
      </c>
      <c r="M56" s="10">
        <f>Table3[[#This Row],[New dwellings]]-Table3[[#This Row],[Demo dwellings]]</f>
        <v>0</v>
      </c>
      <c r="P56" s="10">
        <f>Table3[[#This Row],[New commercial]]-Table3[[#This Row],[demo commercial]]</f>
        <v>0</v>
      </c>
      <c r="Q56">
        <v>7500</v>
      </c>
      <c r="S56" s="10">
        <f>Table3[[#This Row],[new industrial]]-Table3[[#This Row],[demo industrial]]</f>
        <v>7500</v>
      </c>
      <c r="V56" s="10">
        <f>Table3[[#This Row],[new office]]-Table3[[#This Row],[demo office]]</f>
        <v>0</v>
      </c>
    </row>
    <row r="57" spans="1:23" x14ac:dyDescent="0.2">
      <c r="A57" t="s">
        <v>235</v>
      </c>
      <c r="B57" t="s">
        <v>236</v>
      </c>
      <c r="C57" t="s">
        <v>237</v>
      </c>
      <c r="D57" s="8">
        <v>43017</v>
      </c>
      <c r="E57" s="8">
        <v>43138</v>
      </c>
      <c r="I57" s="10" t="str">
        <f>IF(Table3[[#This Row],[Bldg permit finaled date]]&lt;&gt;"","Finaled",IF(Table3[[#This Row],[bldg permit issued date]]&lt;&gt;"","Under Constuction",IF(Table3[[#This Row],[date approved]]&lt;&gt;"","Approved",IF(Table3[[#This Row],[date applied]]&lt;&gt;"","Applied",""))))</f>
        <v>Approved</v>
      </c>
      <c r="J57" t="s">
        <v>100</v>
      </c>
      <c r="M57" s="10">
        <f>Table3[[#This Row],[New dwellings]]-Table3[[#This Row],[Demo dwellings]]</f>
        <v>0</v>
      </c>
      <c r="P57" s="10">
        <f>Table3[[#This Row],[New commercial]]-Table3[[#This Row],[demo commercial]]</f>
        <v>0</v>
      </c>
      <c r="S57" s="10">
        <f>Table3[[#This Row],[new industrial]]-Table3[[#This Row],[demo industrial]]</f>
        <v>0</v>
      </c>
      <c r="V57" s="10">
        <f>Table3[[#This Row],[new office]]-Table3[[#This Row],[demo office]]</f>
        <v>0</v>
      </c>
    </row>
    <row r="58" spans="1:23" x14ac:dyDescent="0.2">
      <c r="A58" t="s">
        <v>57</v>
      </c>
      <c r="B58" t="s">
        <v>244</v>
      </c>
      <c r="C58" t="s">
        <v>245</v>
      </c>
      <c r="D58" s="8">
        <v>42354</v>
      </c>
      <c r="E58" s="8">
        <v>42781</v>
      </c>
      <c r="I58" s="10" t="str">
        <f>IF(Table3[[#This Row],[Bldg permit finaled date]]&lt;&gt;"","Finaled",IF(Table3[[#This Row],[bldg permit issued date]]&lt;&gt;"","Under Constuction",IF(Table3[[#This Row],[date approved]]&lt;&gt;"","Approved",IF(Table3[[#This Row],[date applied]]&lt;&gt;"","Applied",""))))</f>
        <v>Approved</v>
      </c>
      <c r="J58" t="s">
        <v>100</v>
      </c>
      <c r="K58">
        <v>2</v>
      </c>
      <c r="M58" s="10">
        <f>Table3[[#This Row],[New dwellings]]-Table3[[#This Row],[Demo dwellings]]</f>
        <v>2</v>
      </c>
      <c r="P58" s="10">
        <f>Table3[[#This Row],[New commercial]]-Table3[[#This Row],[demo commercial]]</f>
        <v>0</v>
      </c>
      <c r="S58" s="10">
        <f>Table3[[#This Row],[new industrial]]-Table3[[#This Row],[demo industrial]]</f>
        <v>0</v>
      </c>
      <c r="V58" s="10">
        <f>Table3[[#This Row],[new office]]-Table3[[#This Row],[demo office]]</f>
        <v>0</v>
      </c>
    </row>
    <row r="59" spans="1:23" x14ac:dyDescent="0.2">
      <c r="A59" t="s">
        <v>64</v>
      </c>
      <c r="B59" t="s">
        <v>271</v>
      </c>
      <c r="C59" t="s">
        <v>272</v>
      </c>
      <c r="D59" s="8">
        <v>42929</v>
      </c>
      <c r="E59" s="8">
        <v>43026</v>
      </c>
      <c r="F59" t="s">
        <v>273</v>
      </c>
      <c r="G59" s="8">
        <v>43845</v>
      </c>
      <c r="I59" s="10" t="str">
        <f>IF(Table3[[#This Row],[Bldg permit finaled date]]&lt;&gt;"","Finaled",IF(Table3[[#This Row],[bldg permit issued date]]&lt;&gt;"","Under Constuction",IF(Table3[[#This Row],[date approved]]&lt;&gt;"","Approved",IF(Table3[[#This Row],[date applied]]&lt;&gt;"","Applied",""))))</f>
        <v>Under Constuction</v>
      </c>
      <c r="J59" t="s">
        <v>100</v>
      </c>
      <c r="K59">
        <v>2</v>
      </c>
      <c r="M59" s="10">
        <f>Table3[[#This Row],[New dwellings]]-Table3[[#This Row],[Demo dwellings]]</f>
        <v>2</v>
      </c>
      <c r="P59" s="10">
        <f>Table3[[#This Row],[New commercial]]-Table3[[#This Row],[demo commercial]]</f>
        <v>0</v>
      </c>
      <c r="S59" s="10">
        <f>Table3[[#This Row],[new industrial]]-Table3[[#This Row],[demo industrial]]</f>
        <v>0</v>
      </c>
      <c r="V59" s="10">
        <f>Table3[[#This Row],[new office]]-Table3[[#This Row],[demo office]]</f>
        <v>0</v>
      </c>
    </row>
    <row r="60" spans="1:23" x14ac:dyDescent="0.2">
      <c r="A60" t="s">
        <v>278</v>
      </c>
      <c r="B60" t="s">
        <v>279</v>
      </c>
      <c r="C60" t="s">
        <v>280</v>
      </c>
      <c r="D60" s="8">
        <v>43410</v>
      </c>
      <c r="E60" s="8">
        <v>43502</v>
      </c>
      <c r="F60" t="s">
        <v>281</v>
      </c>
      <c r="G60" s="8">
        <v>43720</v>
      </c>
      <c r="I60" s="10" t="str">
        <f>IF(Table3[[#This Row],[Bldg permit finaled date]]&lt;&gt;"","Finaled",IF(Table3[[#This Row],[bldg permit issued date]]&lt;&gt;"","Under Constuction",IF(Table3[[#This Row],[date approved]]&lt;&gt;"","Approved",IF(Table3[[#This Row],[date applied]]&lt;&gt;"","Applied",""))))</f>
        <v>Under Constuction</v>
      </c>
      <c r="J60" t="s">
        <v>100</v>
      </c>
      <c r="K60">
        <v>2</v>
      </c>
      <c r="M60" s="10">
        <f>Table3[[#This Row],[New dwellings]]-Table3[[#This Row],[Demo dwellings]]</f>
        <v>2</v>
      </c>
      <c r="P60" s="10">
        <f>Table3[[#This Row],[New commercial]]-Table3[[#This Row],[demo commercial]]</f>
        <v>0</v>
      </c>
      <c r="S60" s="10">
        <f>Table3[[#This Row],[new industrial]]-Table3[[#This Row],[demo industrial]]</f>
        <v>0</v>
      </c>
      <c r="V60" s="10">
        <f>Table3[[#This Row],[new office]]-Table3[[#This Row],[demo office]]</f>
        <v>0</v>
      </c>
    </row>
    <row r="61" spans="1:23" x14ac:dyDescent="0.2">
      <c r="A61" t="s">
        <v>300</v>
      </c>
      <c r="B61" t="s">
        <v>301</v>
      </c>
      <c r="C61" t="s">
        <v>302</v>
      </c>
      <c r="D61" s="8">
        <v>42838</v>
      </c>
      <c r="E61" s="8">
        <v>42984</v>
      </c>
      <c r="F61" t="s">
        <v>303</v>
      </c>
      <c r="G61" s="8">
        <v>43276</v>
      </c>
      <c r="I61" s="10" t="str">
        <f>IF(Table3[[#This Row],[Bldg permit finaled date]]&lt;&gt;"","Finaled",IF(Table3[[#This Row],[bldg permit issued date]]&lt;&gt;"","Under Constuction",IF(Table3[[#This Row],[date approved]]&lt;&gt;"","Approved",IF(Table3[[#This Row],[date applied]]&lt;&gt;"","Applied",""))))</f>
        <v>Under Constuction</v>
      </c>
      <c r="J61" t="s">
        <v>100</v>
      </c>
      <c r="K61">
        <v>4</v>
      </c>
      <c r="M61" s="10">
        <f>Table3[[#This Row],[New dwellings]]-Table3[[#This Row],[Demo dwellings]]</f>
        <v>4</v>
      </c>
      <c r="P61" s="10">
        <f>Table3[[#This Row],[New commercial]]-Table3[[#This Row],[demo commercial]]</f>
        <v>0</v>
      </c>
      <c r="S61" s="10">
        <f>Table3[[#This Row],[new industrial]]-Table3[[#This Row],[demo industrial]]</f>
        <v>0</v>
      </c>
      <c r="V61" s="10">
        <f>Table3[[#This Row],[new office]]-Table3[[#This Row],[demo office]]</f>
        <v>0</v>
      </c>
    </row>
    <row r="62" spans="1:23" x14ac:dyDescent="0.2">
      <c r="A62" t="s">
        <v>296</v>
      </c>
      <c r="B62" t="s">
        <v>297</v>
      </c>
      <c r="C62" t="s">
        <v>298</v>
      </c>
      <c r="D62" s="8">
        <v>42361</v>
      </c>
      <c r="E62" s="8">
        <v>42845</v>
      </c>
      <c r="F62" t="s">
        <v>299</v>
      </c>
      <c r="G62" s="8">
        <v>43311</v>
      </c>
      <c r="H62" s="8">
        <v>44315</v>
      </c>
      <c r="I62" s="10" t="str">
        <f>IF(Table3[[#This Row],[Bldg permit finaled date]]&lt;&gt;"","Finaled",IF(Table3[[#This Row],[bldg permit issued date]]&lt;&gt;"","Under Constuction",IF(Table3[[#This Row],[date approved]]&lt;&gt;"","Approved",IF(Table3[[#This Row],[date applied]]&lt;&gt;"","Applied",""))))</f>
        <v>Finaled</v>
      </c>
      <c r="J62" t="s">
        <v>267</v>
      </c>
      <c r="M62" s="10">
        <f>Table3[[#This Row],[New dwellings]]-Table3[[#This Row],[Demo dwellings]]</f>
        <v>0</v>
      </c>
      <c r="N62">
        <v>35863</v>
      </c>
      <c r="O62">
        <v>14918</v>
      </c>
      <c r="P62" s="10">
        <f>Table3[[#This Row],[New commercial]]-Table3[[#This Row],[demo commercial]]</f>
        <v>20945</v>
      </c>
      <c r="S62" s="10">
        <f>Table3[[#This Row],[new industrial]]-Table3[[#This Row],[demo industrial]]</f>
        <v>0</v>
      </c>
      <c r="V62" s="10">
        <f>Table3[[#This Row],[new office]]-Table3[[#This Row],[demo office]]</f>
        <v>0</v>
      </c>
    </row>
    <row r="63" spans="1:23" x14ac:dyDescent="0.2">
      <c r="A63" s="5" t="s">
        <v>63</v>
      </c>
      <c r="B63" s="5" t="s">
        <v>264</v>
      </c>
      <c r="C63" t="s">
        <v>265</v>
      </c>
      <c r="D63" s="8">
        <v>43945</v>
      </c>
      <c r="E63" s="8">
        <v>44088</v>
      </c>
      <c r="F63" s="5" t="s">
        <v>266</v>
      </c>
      <c r="G63" s="8">
        <v>44175</v>
      </c>
      <c r="H63" s="8">
        <v>44488</v>
      </c>
      <c r="I63" s="10" t="str">
        <f>IF(Table3[[#This Row],[Bldg permit finaled date]]&lt;&gt;"","Finaled",IF(Table3[[#This Row],[bldg permit issued date]]&lt;&gt;"","Under Constuction",IF(Table3[[#This Row],[date approved]]&lt;&gt;"","Approved",IF(Table3[[#This Row],[date applied]]&lt;&gt;"","Applied",""))))</f>
        <v>Finaled</v>
      </c>
      <c r="J63" s="5" t="s">
        <v>267</v>
      </c>
      <c r="K63">
        <v>3</v>
      </c>
      <c r="M63" s="10">
        <f>Table3[[#This Row],[New dwellings]]-Table3[[#This Row],[Demo dwellings]]</f>
        <v>3</v>
      </c>
      <c r="P63" s="10">
        <f>Table3[[#This Row],[New commercial]]-Table3[[#This Row],[demo commercial]]</f>
        <v>0</v>
      </c>
      <c r="S63" s="10">
        <f>Table3[[#This Row],[new industrial]]-Table3[[#This Row],[demo industrial]]</f>
        <v>0</v>
      </c>
      <c r="V63" s="10">
        <f>Table3[[#This Row],[new office]]-Table3[[#This Row],[demo office]]</f>
        <v>0</v>
      </c>
    </row>
    <row r="64" spans="1:23" x14ac:dyDescent="0.2">
      <c r="A64" t="s">
        <v>56</v>
      </c>
      <c r="B64" t="s">
        <v>146</v>
      </c>
      <c r="C64" t="s">
        <v>147</v>
      </c>
      <c r="D64" s="8">
        <v>43808</v>
      </c>
      <c r="E64" s="8"/>
      <c r="I64" t="str">
        <f>IF(Table3[[#This Row],[Bldg permit finaled date]]&lt;&gt;"","Finaled",IF(Table3[[#This Row],[bldg permit issued date]]&lt;&gt;"","Under Constuction",IF(Table3[[#This Row],[date approved]]&lt;&gt;"","Approved",IF(Table3[[#This Row],[date applied]]&lt;&gt;"","Applied",""))))</f>
        <v>Applied</v>
      </c>
      <c r="J64" t="s">
        <v>148</v>
      </c>
      <c r="K64">
        <v>398</v>
      </c>
      <c r="L64">
        <v>12</v>
      </c>
      <c r="M64">
        <f>Table3[[#This Row],[New dwellings]]-Table3[[#This Row],[Demo dwellings]]</f>
        <v>386</v>
      </c>
      <c r="N64">
        <v>7430</v>
      </c>
      <c r="O64">
        <v>27631</v>
      </c>
      <c r="P64">
        <f>Table3[[#This Row],[New commercial]]-Table3[[#This Row],[demo commercial]]</f>
        <v>-20201</v>
      </c>
      <c r="S64">
        <f>Table3[[#This Row],[new industrial]]-Table3[[#This Row],[demo industrial]]</f>
        <v>0</v>
      </c>
      <c r="V64">
        <f>Table3[[#This Row],[new office]]-Table3[[#This Row],[demo office]]</f>
        <v>0</v>
      </c>
    </row>
    <row r="65" spans="1:23" x14ac:dyDescent="0.2">
      <c r="A65" s="5" t="s">
        <v>9</v>
      </c>
      <c r="B65" s="5" t="s">
        <v>165</v>
      </c>
      <c r="C65" t="s">
        <v>166</v>
      </c>
      <c r="D65" s="8">
        <v>42479</v>
      </c>
      <c r="E65" s="8"/>
      <c r="I65" t="str">
        <f>IF(Table3[[#This Row],[Bldg permit finaled date]]&lt;&gt;"","Finaled",IF(Table3[[#This Row],[bldg permit issued date]]&lt;&gt;"","Under Constuction",IF(Table3[[#This Row],[date approved]]&lt;&gt;"","Approved",IF(Table3[[#This Row],[date applied]]&lt;&gt;"","Applied",""))))</f>
        <v>Applied</v>
      </c>
      <c r="J65" t="s">
        <v>148</v>
      </c>
      <c r="K65">
        <v>51</v>
      </c>
      <c r="M65">
        <f>Table3[[#This Row],[New dwellings]]-Table3[[#This Row],[Demo dwellings]]</f>
        <v>51</v>
      </c>
      <c r="O65" s="5"/>
      <c r="P65">
        <f>Table3[[#This Row],[New commercial]]-Table3[[#This Row],[demo commercial]]</f>
        <v>0</v>
      </c>
      <c r="S65">
        <f>Table3[[#This Row],[new industrial]]-Table3[[#This Row],[demo industrial]]</f>
        <v>0</v>
      </c>
      <c r="V65">
        <f>Table3[[#This Row],[new office]]-Table3[[#This Row],[demo office]]</f>
        <v>0</v>
      </c>
    </row>
    <row r="66" spans="1:23" x14ac:dyDescent="0.2">
      <c r="A66" s="5" t="s">
        <v>370</v>
      </c>
      <c r="B66" s="5" t="s">
        <v>371</v>
      </c>
      <c r="C66" t="s">
        <v>372</v>
      </c>
      <c r="E66" s="8"/>
      <c r="H66" s="8">
        <v>44147</v>
      </c>
      <c r="I66" s="10" t="str">
        <f>IF(Table3[[#This Row],[Bldg permit finaled date]]&lt;&gt;"","Finaled",IF(Table3[[#This Row],[bldg permit issued date]]&lt;&gt;"","Under Constuction",IF(Table3[[#This Row],[date approved]]&lt;&gt;"","Approved",IF(Table3[[#This Row],[date applied]]&lt;&gt;"","Applied",""))))</f>
        <v>Finaled</v>
      </c>
      <c r="J66" s="5" t="s">
        <v>148</v>
      </c>
      <c r="K66">
        <v>4</v>
      </c>
      <c r="M66" s="10">
        <f>Table3[[#This Row],[New dwellings]]-Table3[[#This Row],[Demo dwellings]]</f>
        <v>4</v>
      </c>
      <c r="P66" s="10">
        <f>Table3[[#This Row],[New commercial]]-Table3[[#This Row],[demo commercial]]</f>
        <v>0</v>
      </c>
      <c r="S66" s="10">
        <f>Table3[[#This Row],[new industrial]]-Table3[[#This Row],[demo industrial]]</f>
        <v>0</v>
      </c>
      <c r="V66" s="10">
        <f>Table3[[#This Row],[new office]]-Table3[[#This Row],[demo office]]</f>
        <v>0</v>
      </c>
    </row>
    <row r="67" spans="1:23" x14ac:dyDescent="0.2">
      <c r="A67" s="2" t="s">
        <v>417</v>
      </c>
      <c r="B67" t="s">
        <v>432</v>
      </c>
      <c r="C67" t="s">
        <v>431</v>
      </c>
      <c r="D67" s="8">
        <v>42117</v>
      </c>
      <c r="E67" s="8">
        <v>42266</v>
      </c>
      <c r="F67" t="s">
        <v>433</v>
      </c>
      <c r="G67" s="8">
        <v>42654</v>
      </c>
      <c r="H67" s="8">
        <v>43066</v>
      </c>
      <c r="I67" s="10" t="str">
        <f>IF(Table3[[#This Row],[Bldg permit finaled date]]&lt;&gt;"","Finaled",IF(Table3[[#This Row],[bldg permit issued date]]&lt;&gt;"","Under Constuction",IF(Table3[[#This Row],[date approved]]&lt;&gt;"","Approved",IF(Table3[[#This Row],[date applied]]&lt;&gt;"","Applied",""))))</f>
        <v>Finaled</v>
      </c>
      <c r="J67" t="s">
        <v>148</v>
      </c>
      <c r="M67" s="10">
        <f>Table3[[#This Row],[New dwellings]]-Table3[[#This Row],[Demo dwellings]]</f>
        <v>0</v>
      </c>
      <c r="N67">
        <v>8405</v>
      </c>
      <c r="O67" s="3">
        <v>10548</v>
      </c>
      <c r="P67" s="10">
        <f>Table3[[#This Row],[New commercial]]-Table3[[#This Row],[demo commercial]]</f>
        <v>-2143</v>
      </c>
      <c r="S67" s="10">
        <f>Table3[[#This Row],[new industrial]]-Table3[[#This Row],[demo industrial]]</f>
        <v>0</v>
      </c>
      <c r="V67" s="10">
        <f>Table3[[#This Row],[new office]]-Table3[[#This Row],[demo office]]</f>
        <v>0</v>
      </c>
    </row>
    <row r="68" spans="1:23" x14ac:dyDescent="0.2">
      <c r="A68" t="s">
        <v>418</v>
      </c>
      <c r="B68" t="s">
        <v>435</v>
      </c>
      <c r="C68" t="s">
        <v>434</v>
      </c>
      <c r="D68" s="8">
        <v>41645</v>
      </c>
      <c r="E68" s="8">
        <v>42096</v>
      </c>
      <c r="F68" t="s">
        <v>436</v>
      </c>
      <c r="G68" s="8">
        <v>42747</v>
      </c>
      <c r="H68" s="8">
        <v>42990</v>
      </c>
      <c r="I68" s="10" t="str">
        <f>IF(Table3[[#This Row],[Bldg permit finaled date]]&lt;&gt;"","Finaled",IF(Table3[[#This Row],[bldg permit issued date]]&lt;&gt;"","Under Constuction",IF(Table3[[#This Row],[date approved]]&lt;&gt;"","Approved",IF(Table3[[#This Row],[date applied]]&lt;&gt;"","Applied",""))))</f>
        <v>Finaled</v>
      </c>
      <c r="J68" t="s">
        <v>148</v>
      </c>
      <c r="M68" s="10">
        <f>Table3[[#This Row],[New dwellings]]-Table3[[#This Row],[Demo dwellings]]</f>
        <v>0</v>
      </c>
      <c r="N68">
        <v>2000</v>
      </c>
      <c r="P68" s="10">
        <f>Table3[[#This Row],[New commercial]]-Table3[[#This Row],[demo commercial]]</f>
        <v>2000</v>
      </c>
      <c r="S68" s="10">
        <f>Table3[[#This Row],[new industrial]]-Table3[[#This Row],[demo industrial]]</f>
        <v>0</v>
      </c>
      <c r="V68" s="10">
        <f>Table3[[#This Row],[new office]]-Table3[[#This Row],[demo office]]</f>
        <v>0</v>
      </c>
    </row>
    <row r="69" spans="1:23" x14ac:dyDescent="0.2">
      <c r="A69" t="s">
        <v>282</v>
      </c>
      <c r="B69" t="s">
        <v>283</v>
      </c>
      <c r="C69" t="s">
        <v>284</v>
      </c>
      <c r="D69" s="8">
        <v>40548</v>
      </c>
      <c r="E69" s="8">
        <v>41009</v>
      </c>
      <c r="F69" t="s">
        <v>285</v>
      </c>
      <c r="G69" s="8">
        <v>43577</v>
      </c>
      <c r="I69" s="10" t="str">
        <f>IF(Table3[[#This Row],[Bldg permit finaled date]]&lt;&gt;"","Finaled",IF(Table3[[#This Row],[bldg permit issued date]]&lt;&gt;"","Under Constuction",IF(Table3[[#This Row],[date approved]]&lt;&gt;"","Approved",IF(Table3[[#This Row],[date applied]]&lt;&gt;"","Applied",""))))</f>
        <v>Under Constuction</v>
      </c>
      <c r="J69" t="s">
        <v>148</v>
      </c>
      <c r="K69">
        <v>63</v>
      </c>
      <c r="L69">
        <v>22</v>
      </c>
      <c r="M69" s="10">
        <f>Table3[[#This Row],[New dwellings]]-Table3[[#This Row],[Demo dwellings]]</f>
        <v>41</v>
      </c>
      <c r="N69">
        <v>6300</v>
      </c>
      <c r="P69" s="10">
        <f>Table3[[#This Row],[New commercial]]-Table3[[#This Row],[demo commercial]]</f>
        <v>6300</v>
      </c>
      <c r="S69" s="10">
        <f>Table3[[#This Row],[new industrial]]-Table3[[#This Row],[demo industrial]]</f>
        <v>0</v>
      </c>
      <c r="V69" s="10">
        <f>Table3[[#This Row],[new office]]-Table3[[#This Row],[demo office]]</f>
        <v>0</v>
      </c>
    </row>
    <row r="70" spans="1:23" x14ac:dyDescent="0.2">
      <c r="A70" t="s">
        <v>50</v>
      </c>
      <c r="B70" t="s">
        <v>80</v>
      </c>
      <c r="C70" t="s">
        <v>81</v>
      </c>
      <c r="D70" s="8">
        <v>44046</v>
      </c>
      <c r="E70" s="8"/>
      <c r="F70" s="8"/>
      <c r="I70" t="str">
        <f>IF(Table3[[#This Row],[Bldg permit finaled date]]&lt;&gt;"","Finaled",IF(Table3[[#This Row],[bldg permit issued date]]&lt;&gt;"","Under Constuction",IF(Table3[[#This Row],[date approved]]&lt;&gt;"","Approved",IF(Table3[[#This Row],[date applied]]&lt;&gt;"","Applied",""))))</f>
        <v>Applied</v>
      </c>
      <c r="J70" t="s">
        <v>82</v>
      </c>
      <c r="K70">
        <v>170</v>
      </c>
      <c r="M70">
        <f>Table3[[#This Row],[New dwellings]]-Table3[[#This Row],[Demo dwellings]]</f>
        <v>170</v>
      </c>
      <c r="N70">
        <v>10338</v>
      </c>
      <c r="O70">
        <v>17378</v>
      </c>
      <c r="P70">
        <f>Table3[[#This Row],[New commercial]]-Table3[[#This Row],[demo commercial]]</f>
        <v>-7040</v>
      </c>
      <c r="S70">
        <f>Table3[[#This Row],[new industrial]]-Table3[[#This Row],[demo industrial]]</f>
        <v>0</v>
      </c>
      <c r="V70">
        <f>Table3[[#This Row],[new office]]-Table3[[#This Row],[demo office]]</f>
        <v>0</v>
      </c>
    </row>
    <row r="71" spans="1:23" x14ac:dyDescent="0.2">
      <c r="A71" t="s">
        <v>13</v>
      </c>
      <c r="B71" t="s">
        <v>151</v>
      </c>
      <c r="C71" t="s">
        <v>152</v>
      </c>
      <c r="D71" s="8">
        <v>43776</v>
      </c>
      <c r="E71" s="8"/>
      <c r="I71" t="str">
        <f>IF(Table3[[#This Row],[Bldg permit finaled date]]&lt;&gt;"","Finaled",IF(Table3[[#This Row],[bldg permit issued date]]&lt;&gt;"","Under Constuction",IF(Table3[[#This Row],[date approved]]&lt;&gt;"","Approved",IF(Table3[[#This Row],[date applied]]&lt;&gt;"","Applied",""))))</f>
        <v>Applied</v>
      </c>
      <c r="J71" s="5" t="s">
        <v>82</v>
      </c>
      <c r="K71">
        <v>3</v>
      </c>
      <c r="M71">
        <f>Table3[[#This Row],[New dwellings]]-Table3[[#This Row],[Demo dwellings]]</f>
        <v>3</v>
      </c>
      <c r="P71">
        <f>Table3[[#This Row],[New commercial]]-Table3[[#This Row],[demo commercial]]</f>
        <v>0</v>
      </c>
      <c r="S71">
        <f>Table3[[#This Row],[new industrial]]-Table3[[#This Row],[demo industrial]]</f>
        <v>0</v>
      </c>
      <c r="V71">
        <f>Table3[[#This Row],[new office]]-Table3[[#This Row],[demo office]]</f>
        <v>0</v>
      </c>
    </row>
    <row r="72" spans="1:23" x14ac:dyDescent="0.2">
      <c r="A72" s="5" t="s">
        <v>315</v>
      </c>
      <c r="B72" s="5" t="s">
        <v>316</v>
      </c>
      <c r="C72" s="5" t="s">
        <v>317</v>
      </c>
      <c r="D72" s="8">
        <v>44300</v>
      </c>
      <c r="E72" s="8"/>
      <c r="I72" s="10" t="str">
        <f>IF(Table3[[#This Row],[Bldg permit finaled date]]&lt;&gt;"","Finaled",IF(Table3[[#This Row],[bldg permit issued date]]&lt;&gt;"","Under Constuction",IF(Table3[[#This Row],[date approved]]&lt;&gt;"","Approved",IF(Table3[[#This Row],[date applied]]&lt;&gt;"","Applied",""))))</f>
        <v>Applied</v>
      </c>
      <c r="J72" s="5" t="s">
        <v>82</v>
      </c>
      <c r="M72" s="10">
        <f>Table3[[#This Row],[New dwellings]]-Table3[[#This Row],[Demo dwellings]]</f>
        <v>0</v>
      </c>
      <c r="N72" s="13">
        <v>150633</v>
      </c>
      <c r="O72">
        <v>9999</v>
      </c>
      <c r="P72" s="10">
        <f>Table3[[#This Row],[New commercial]]-Table3[[#This Row],[demo commercial]]</f>
        <v>140634</v>
      </c>
      <c r="S72" s="10">
        <f>Table3[[#This Row],[new industrial]]-Table3[[#This Row],[demo industrial]]</f>
        <v>0</v>
      </c>
      <c r="V72" s="10">
        <f>Table3[[#This Row],[new office]]-Table3[[#This Row],[demo office]]</f>
        <v>0</v>
      </c>
    </row>
    <row r="73" spans="1:23" x14ac:dyDescent="0.2">
      <c r="A73" t="s">
        <v>25</v>
      </c>
      <c r="B73" t="s">
        <v>173</v>
      </c>
      <c r="C73" t="s">
        <v>174</v>
      </c>
      <c r="D73" s="8">
        <v>43319</v>
      </c>
      <c r="E73" s="8">
        <v>44208</v>
      </c>
      <c r="F73" t="s">
        <v>458</v>
      </c>
      <c r="I73" t="str">
        <f>IF(Table3[[#This Row],[Bldg permit finaled date]]&lt;&gt;"","Finaled",IF(Table3[[#This Row],[bldg permit issued date]]&lt;&gt;"","Under Constuction",IF(Table3[[#This Row],[date approved]]&lt;&gt;"","Approved",IF(Table3[[#This Row],[date applied]]&lt;&gt;"","Applied",""))))</f>
        <v>Approved</v>
      </c>
      <c r="J73" t="s">
        <v>82</v>
      </c>
      <c r="K73">
        <v>175</v>
      </c>
      <c r="M73">
        <f>Table3[[#This Row],[New dwellings]]-Table3[[#This Row],[Demo dwellings]]</f>
        <v>175</v>
      </c>
      <c r="N73">
        <v>11498</v>
      </c>
      <c r="O73">
        <v>20594</v>
      </c>
      <c r="P73">
        <f>Table3[[#This Row],[New commercial]]-Table3[[#This Row],[demo commercial]]</f>
        <v>-9096</v>
      </c>
      <c r="S73">
        <f>Table3[[#This Row],[new industrial]]-Table3[[#This Row],[demo industrial]]</f>
        <v>0</v>
      </c>
      <c r="V73">
        <f>Table3[[#This Row],[new office]]-Table3[[#This Row],[demo office]]</f>
        <v>0</v>
      </c>
    </row>
    <row r="74" spans="1:23" x14ac:dyDescent="0.2">
      <c r="A74" t="s">
        <v>193</v>
      </c>
      <c r="B74" t="s">
        <v>194</v>
      </c>
      <c r="C74" t="s">
        <v>197</v>
      </c>
      <c r="D74" s="8">
        <v>43755</v>
      </c>
      <c r="E74" s="8">
        <v>43999</v>
      </c>
      <c r="F74" t="s">
        <v>195</v>
      </c>
      <c r="I74" t="str">
        <f>IF(Table3[[#This Row],[Bldg permit finaled date]]&lt;&gt;"","Finaled",IF(Table3[[#This Row],[bldg permit issued date]]&lt;&gt;"","Under Constuction",IF(Table3[[#This Row],[date approved]]&lt;&gt;"","Approved",IF(Table3[[#This Row],[date applied]]&lt;&gt;"","Applied",""))))</f>
        <v>Approved</v>
      </c>
      <c r="J74" t="s">
        <v>196</v>
      </c>
      <c r="M74">
        <f>Table3[[#This Row],[New dwellings]]-Table3[[#This Row],[Demo dwellings]]</f>
        <v>0</v>
      </c>
      <c r="N74">
        <v>5761</v>
      </c>
      <c r="O74">
        <v>2795</v>
      </c>
      <c r="P74">
        <f>Table3[[#This Row],[New commercial]]-Table3[[#This Row],[demo commercial]]</f>
        <v>2966</v>
      </c>
      <c r="S74">
        <f>Table3[[#This Row],[new industrial]]-Table3[[#This Row],[demo industrial]]</f>
        <v>0</v>
      </c>
      <c r="V74">
        <f>Table3[[#This Row],[new office]]-Table3[[#This Row],[demo office]]</f>
        <v>0</v>
      </c>
    </row>
    <row r="75" spans="1:23" x14ac:dyDescent="0.2">
      <c r="A75" t="s">
        <v>12</v>
      </c>
      <c r="B75" t="s">
        <v>198</v>
      </c>
      <c r="C75" t="s">
        <v>199</v>
      </c>
      <c r="D75" s="8">
        <v>43522</v>
      </c>
      <c r="E75" s="8">
        <v>43937</v>
      </c>
      <c r="I75" t="str">
        <f>IF(Table3[[#This Row],[Bldg permit finaled date]]&lt;&gt;"","Finaled",IF(Table3[[#This Row],[bldg permit issued date]]&lt;&gt;"","Under Constuction",IF(Table3[[#This Row],[date approved]]&lt;&gt;"","Approved",IF(Table3[[#This Row],[date applied]]&lt;&gt;"","Applied",""))))</f>
        <v>Approved</v>
      </c>
      <c r="J75" t="s">
        <v>196</v>
      </c>
      <c r="K75">
        <v>2</v>
      </c>
      <c r="M75">
        <f>Table3[[#This Row],[New dwellings]]-Table3[[#This Row],[Demo dwellings]]</f>
        <v>2</v>
      </c>
      <c r="N75">
        <v>2540</v>
      </c>
      <c r="O75">
        <v>832</v>
      </c>
      <c r="P75">
        <f>Table3[[#This Row],[New commercial]]-Table3[[#This Row],[demo commercial]]</f>
        <v>1708</v>
      </c>
      <c r="S75">
        <f>Table3[[#This Row],[new industrial]]-Table3[[#This Row],[demo industrial]]</f>
        <v>0</v>
      </c>
      <c r="V75">
        <f>Table3[[#This Row],[new office]]-Table3[[#This Row],[demo office]]</f>
        <v>0</v>
      </c>
    </row>
    <row r="76" spans="1:23" x14ac:dyDescent="0.2">
      <c r="A76" t="s">
        <v>11</v>
      </c>
      <c r="B76" t="s">
        <v>220</v>
      </c>
      <c r="C76" t="s">
        <v>221</v>
      </c>
      <c r="D76" s="8">
        <v>42901</v>
      </c>
      <c r="E76" s="8">
        <v>43376</v>
      </c>
      <c r="I76" s="10" t="str">
        <f>IF(Table3[[#This Row],[Bldg permit finaled date]]&lt;&gt;"","Finaled",IF(Table3[[#This Row],[bldg permit issued date]]&lt;&gt;"","Under Constuction",IF(Table3[[#This Row],[date approved]]&lt;&gt;"","Approved",IF(Table3[[#This Row],[date applied]]&lt;&gt;"","Applied",""))))</f>
        <v>Approved</v>
      </c>
      <c r="J76" t="s">
        <v>196</v>
      </c>
      <c r="K76">
        <v>2</v>
      </c>
      <c r="M76" s="10">
        <f>Table3[[#This Row],[New dwellings]]-Table3[[#This Row],[Demo dwellings]]</f>
        <v>2</v>
      </c>
      <c r="N76">
        <v>1746</v>
      </c>
      <c r="P76" s="10">
        <f>Table3[[#This Row],[New commercial]]-Table3[[#This Row],[demo commercial]]</f>
        <v>1746</v>
      </c>
      <c r="S76" s="10">
        <f>Table3[[#This Row],[new industrial]]-Table3[[#This Row],[demo industrial]]</f>
        <v>0</v>
      </c>
      <c r="V76" s="10">
        <f>Table3[[#This Row],[new office]]-Table3[[#This Row],[demo office]]</f>
        <v>0</v>
      </c>
    </row>
    <row r="77" spans="1:23" x14ac:dyDescent="0.2">
      <c r="A77" t="s">
        <v>17</v>
      </c>
      <c r="B77" t="s">
        <v>233</v>
      </c>
      <c r="C77" t="s">
        <v>234</v>
      </c>
      <c r="D77" s="8">
        <v>42256</v>
      </c>
      <c r="E77" s="8">
        <v>43326</v>
      </c>
      <c r="I77" s="10" t="str">
        <f>IF(Table3[[#This Row],[Bldg permit finaled date]]&lt;&gt;"","Finaled",IF(Table3[[#This Row],[bldg permit issued date]]&lt;&gt;"","Under Constuction",IF(Table3[[#This Row],[date approved]]&lt;&gt;"","Approved",IF(Table3[[#This Row],[date applied]]&lt;&gt;"","Applied",""))))</f>
        <v>Approved</v>
      </c>
      <c r="J77" t="s">
        <v>196</v>
      </c>
      <c r="K77">
        <v>12</v>
      </c>
      <c r="M77" s="10">
        <f>Table3[[#This Row],[New dwellings]]-Table3[[#This Row],[Demo dwellings]]</f>
        <v>12</v>
      </c>
      <c r="N77">
        <v>1600</v>
      </c>
      <c r="P77" s="10">
        <f>Table3[[#This Row],[New commercial]]-Table3[[#This Row],[demo commercial]]</f>
        <v>1600</v>
      </c>
      <c r="S77" s="10">
        <f>Table3[[#This Row],[new industrial]]-Table3[[#This Row],[demo industrial]]</f>
        <v>0</v>
      </c>
      <c r="V77" s="10">
        <f>Table3[[#This Row],[new office]]-Table3[[#This Row],[demo office]]</f>
        <v>0</v>
      </c>
    </row>
    <row r="78" spans="1:23" x14ac:dyDescent="0.2">
      <c r="A78" t="s">
        <v>2</v>
      </c>
      <c r="B78" t="s">
        <v>248</v>
      </c>
      <c r="C78" t="s">
        <v>249</v>
      </c>
      <c r="D78" s="8">
        <v>43172</v>
      </c>
      <c r="E78" s="8">
        <v>43431</v>
      </c>
      <c r="I78" s="10" t="str">
        <f>IF(Table3[[#This Row],[Bldg permit finaled date]]&lt;&gt;"","Finaled",IF(Table3[[#This Row],[bldg permit issued date]]&lt;&gt;"","Under Constuction",IF(Table3[[#This Row],[date approved]]&lt;&gt;"","Approved",IF(Table3[[#This Row],[date applied]]&lt;&gt;"","Applied",""))))</f>
        <v>Approved</v>
      </c>
      <c r="J78" t="s">
        <v>196</v>
      </c>
      <c r="K78">
        <v>32</v>
      </c>
      <c r="M78" s="10">
        <f>Table3[[#This Row],[New dwellings]]-Table3[[#This Row],[Demo dwellings]]</f>
        <v>32</v>
      </c>
      <c r="N78">
        <v>3600</v>
      </c>
      <c r="O78">
        <v>9115</v>
      </c>
      <c r="P78" s="10">
        <f>Table3[[#This Row],[New commercial]]-Table3[[#This Row],[demo commercial]]</f>
        <v>-5515</v>
      </c>
      <c r="S78" s="10">
        <f>Table3[[#This Row],[new industrial]]-Table3[[#This Row],[demo industrial]]</f>
        <v>0</v>
      </c>
      <c r="V78" s="10">
        <f>Table3[[#This Row],[new office]]-Table3[[#This Row],[demo office]]</f>
        <v>0</v>
      </c>
    </row>
    <row r="79" spans="1:23" x14ac:dyDescent="0.2">
      <c r="A79" t="s">
        <v>51</v>
      </c>
      <c r="B79" t="s">
        <v>83</v>
      </c>
      <c r="C79" t="s">
        <v>84</v>
      </c>
      <c r="D79" s="8">
        <v>44089</v>
      </c>
      <c r="E79" s="8"/>
      <c r="F79" s="8"/>
      <c r="G79" s="8"/>
      <c r="I79" t="str">
        <f>IF(Table3[[#This Row],[Bldg permit finaled date]]&lt;&gt;"","Finaled",IF(Table3[[#This Row],[bldg permit issued date]]&lt;&gt;"","Under Constuction",IF(Table3[[#This Row],[date approved]]&lt;&gt;"","Approved",IF(Table3[[#This Row],[date applied]]&lt;&gt;"","Applied",""))))</f>
        <v>Applied</v>
      </c>
      <c r="J79" t="s">
        <v>85</v>
      </c>
      <c r="K79">
        <v>1</v>
      </c>
      <c r="M79">
        <f>Table3[[#This Row],[New dwellings]]-Table3[[#This Row],[Demo dwellings]]</f>
        <v>1</v>
      </c>
      <c r="P79">
        <f>Table3[[#This Row],[New commercial]]-Table3[[#This Row],[demo commercial]]</f>
        <v>0</v>
      </c>
      <c r="S79">
        <f>Table3[[#This Row],[new industrial]]-Table3[[#This Row],[demo industrial]]</f>
        <v>0</v>
      </c>
      <c r="V79">
        <f>Table3[[#This Row],[new office]]-Table3[[#This Row],[demo office]]</f>
        <v>0</v>
      </c>
    </row>
    <row r="80" spans="1:23" x14ac:dyDescent="0.2">
      <c r="A80" s="3" t="s">
        <v>52</v>
      </c>
      <c r="B80" s="3" t="s">
        <v>130</v>
      </c>
      <c r="C80" s="3" t="s">
        <v>133</v>
      </c>
      <c r="D80" s="11">
        <v>44060</v>
      </c>
      <c r="E80" s="8"/>
      <c r="F80" s="2"/>
      <c r="G80" s="2"/>
      <c r="H80" s="2"/>
      <c r="I80" s="2" t="str">
        <f>IF(Table3[[#This Row],[Bldg permit finaled date]]&lt;&gt;"","Finaled",IF(Table3[[#This Row],[bldg permit issued date]]&lt;&gt;"","Under Constuction",IF(Table3[[#This Row],[date approved]]&lt;&gt;"","Approved",IF(Table3[[#This Row],[date applied]]&lt;&gt;"","Applied",""))))</f>
        <v>Applied</v>
      </c>
      <c r="J80" s="2" t="s">
        <v>85</v>
      </c>
      <c r="K80" s="2">
        <v>1</v>
      </c>
      <c r="L80" s="2"/>
      <c r="M80" s="2">
        <f>Table3[[#This Row],[New dwellings]]-Table3[[#This Row],[Demo dwellings]]</f>
        <v>1</v>
      </c>
      <c r="N80" s="2"/>
      <c r="O80" s="2"/>
      <c r="P80" s="2">
        <f>Table3[[#This Row],[New commercial]]-Table3[[#This Row],[demo commercial]]</f>
        <v>0</v>
      </c>
      <c r="Q80" s="2"/>
      <c r="R80" s="2"/>
      <c r="S80" s="2">
        <f>Table3[[#This Row],[new industrial]]-Table3[[#This Row],[demo industrial]]</f>
        <v>0</v>
      </c>
      <c r="T80" s="2"/>
      <c r="U80" s="2"/>
      <c r="V80" s="2">
        <f>Table3[[#This Row],[new office]]-Table3[[#This Row],[demo office]]</f>
        <v>0</v>
      </c>
      <c r="W80" s="2"/>
    </row>
    <row r="81" spans="1:23" x14ac:dyDescent="0.2">
      <c r="A81" t="s">
        <v>0</v>
      </c>
      <c r="B81" t="s">
        <v>142</v>
      </c>
      <c r="C81" t="s">
        <v>143</v>
      </c>
      <c r="D81" s="8">
        <v>43900</v>
      </c>
      <c r="E81" s="8"/>
      <c r="I81" t="str">
        <f>IF(Table3[[#This Row],[Bldg permit finaled date]]&lt;&gt;"","Finaled",IF(Table3[[#This Row],[bldg permit issued date]]&lt;&gt;"","Under Constuction",IF(Table3[[#This Row],[date approved]]&lt;&gt;"","Approved",IF(Table3[[#This Row],[date applied]]&lt;&gt;"","Applied",""))))</f>
        <v>Applied</v>
      </c>
      <c r="J81" t="s">
        <v>85</v>
      </c>
      <c r="K81">
        <v>7</v>
      </c>
      <c r="L81">
        <v>1</v>
      </c>
      <c r="M81">
        <f>Table3[[#This Row],[New dwellings]]-Table3[[#This Row],[Demo dwellings]]</f>
        <v>6</v>
      </c>
      <c r="P81">
        <f>Table3[[#This Row],[New commercial]]-Table3[[#This Row],[demo commercial]]</f>
        <v>0</v>
      </c>
      <c r="S81">
        <f>Table3[[#This Row],[new industrial]]-Table3[[#This Row],[demo industrial]]</f>
        <v>0</v>
      </c>
      <c r="V81">
        <f>Table3[[#This Row],[new office]]-Table3[[#This Row],[demo office]]</f>
        <v>0</v>
      </c>
    </row>
    <row r="82" spans="1:23" x14ac:dyDescent="0.2">
      <c r="A82" t="s">
        <v>16</v>
      </c>
      <c r="B82" t="s">
        <v>144</v>
      </c>
      <c r="C82" t="s">
        <v>145</v>
      </c>
      <c r="D82" s="8">
        <v>43811</v>
      </c>
      <c r="E82" s="8"/>
      <c r="I82" t="str">
        <f>IF(Table3[[#This Row],[Bldg permit finaled date]]&lt;&gt;"","Finaled",IF(Table3[[#This Row],[bldg permit issued date]]&lt;&gt;"","Under Constuction",IF(Table3[[#This Row],[date approved]]&lt;&gt;"","Approved",IF(Table3[[#This Row],[date applied]]&lt;&gt;"","Applied",""))))</f>
        <v>Applied</v>
      </c>
      <c r="J82" t="s">
        <v>85</v>
      </c>
      <c r="K82">
        <v>3</v>
      </c>
      <c r="M82">
        <f>Table3[[#This Row],[New dwellings]]-Table3[[#This Row],[Demo dwellings]]</f>
        <v>3</v>
      </c>
      <c r="P82">
        <f>Table3[[#This Row],[New commercial]]-Table3[[#This Row],[demo commercial]]</f>
        <v>0</v>
      </c>
      <c r="S82">
        <f>Table3[[#This Row],[new industrial]]-Table3[[#This Row],[demo industrial]]</f>
        <v>0</v>
      </c>
      <c r="V82">
        <f>Table3[[#This Row],[new office]]-Table3[[#This Row],[demo office]]</f>
        <v>0</v>
      </c>
    </row>
    <row r="83" spans="1:23" x14ac:dyDescent="0.2">
      <c r="A83" s="5" t="s">
        <v>453</v>
      </c>
      <c r="B83" s="5" t="s">
        <v>454</v>
      </c>
      <c r="C83" t="s">
        <v>456</v>
      </c>
      <c r="D83" s="8">
        <v>44544</v>
      </c>
      <c r="E83" s="8"/>
      <c r="I83" s="10" t="str">
        <f>IF(Table3[[#This Row],[Bldg permit finaled date]]&lt;&gt;"","Finaled",IF(Table3[[#This Row],[bldg permit issued date]]&lt;&gt;"","Under Constuction",IF(Table3[[#This Row],[date approved]]&lt;&gt;"","Approved",IF(Table3[[#This Row],[date applied]]&lt;&gt;"","Applied",""))))</f>
        <v>Applied</v>
      </c>
      <c r="J83" s="5" t="s">
        <v>85</v>
      </c>
      <c r="K83">
        <v>32</v>
      </c>
      <c r="M83" s="10">
        <f>Table3[[#This Row],[New dwellings]]-Table3[[#This Row],[Demo dwellings]]</f>
        <v>32</v>
      </c>
      <c r="P83" s="10">
        <f>Table3[[#This Row],[New commercial]]-Table3[[#This Row],[demo commercial]]</f>
        <v>0</v>
      </c>
      <c r="S83" s="10">
        <f>Table3[[#This Row],[new industrial]]-Table3[[#This Row],[demo industrial]]</f>
        <v>0</v>
      </c>
      <c r="V83" s="10">
        <f>Table3[[#This Row],[new office]]-Table3[[#This Row],[demo office]]</f>
        <v>0</v>
      </c>
    </row>
    <row r="84" spans="1:23" x14ac:dyDescent="0.2">
      <c r="A84" s="5" t="s">
        <v>19</v>
      </c>
      <c r="B84" s="5" t="s">
        <v>156</v>
      </c>
      <c r="C84" t="s">
        <v>157</v>
      </c>
      <c r="D84" s="8">
        <v>43718</v>
      </c>
      <c r="E84" s="8">
        <v>44508</v>
      </c>
      <c r="I84" t="str">
        <f>IF(Table3[[#This Row],[Bldg permit finaled date]]&lt;&gt;"","Finaled",IF(Table3[[#This Row],[bldg permit issued date]]&lt;&gt;"","Under Constuction",IF(Table3[[#This Row],[date approved]]&lt;&gt;"","Approved",IF(Table3[[#This Row],[date applied]]&lt;&gt;"","Applied",""))))</f>
        <v>Approved</v>
      </c>
      <c r="J84" s="5" t="s">
        <v>85</v>
      </c>
      <c r="M84">
        <f>Table3[[#This Row],[New dwellings]]-Table3[[#This Row],[Demo dwellings]]</f>
        <v>0</v>
      </c>
      <c r="N84">
        <v>5500</v>
      </c>
      <c r="P84">
        <f>Table3[[#This Row],[New commercial]]-Table3[[#This Row],[demo commercial]]</f>
        <v>5500</v>
      </c>
      <c r="S84">
        <f>Table3[[#This Row],[new industrial]]-Table3[[#This Row],[demo industrial]]</f>
        <v>0</v>
      </c>
      <c r="V84">
        <f>Table3[[#This Row],[new office]]-Table3[[#This Row],[demo office]]</f>
        <v>0</v>
      </c>
    </row>
    <row r="85" spans="1:23" x14ac:dyDescent="0.2">
      <c r="A85" t="s">
        <v>60</v>
      </c>
      <c r="B85" t="s">
        <v>191</v>
      </c>
      <c r="C85" t="s">
        <v>192</v>
      </c>
      <c r="D85" s="8">
        <v>43160</v>
      </c>
      <c r="E85" s="8">
        <v>43286</v>
      </c>
      <c r="I85" t="str">
        <f>IF(Table3[[#This Row],[Bldg permit finaled date]]&lt;&gt;"","Finaled",IF(Table3[[#This Row],[bldg permit issued date]]&lt;&gt;"","Under Constuction",IF(Table3[[#This Row],[date approved]]&lt;&gt;"","Approved",IF(Table3[[#This Row],[date applied]]&lt;&gt;"","Applied",""))))</f>
        <v>Approved</v>
      </c>
      <c r="J85" t="s">
        <v>85</v>
      </c>
      <c r="K85">
        <v>2</v>
      </c>
      <c r="M85">
        <f>Table3[[#This Row],[New dwellings]]-Table3[[#This Row],[Demo dwellings]]</f>
        <v>2</v>
      </c>
      <c r="P85">
        <f>Table3[[#This Row],[New commercial]]-Table3[[#This Row],[demo commercial]]</f>
        <v>0</v>
      </c>
      <c r="S85">
        <f>Table3[[#This Row],[new industrial]]-Table3[[#This Row],[demo industrial]]</f>
        <v>0</v>
      </c>
      <c r="V85">
        <f>Table3[[#This Row],[new office]]-Table3[[#This Row],[demo office]]</f>
        <v>0</v>
      </c>
    </row>
    <row r="86" spans="1:23" x14ac:dyDescent="0.2">
      <c r="A86" t="s">
        <v>28</v>
      </c>
      <c r="B86" t="s">
        <v>208</v>
      </c>
      <c r="C86" t="s">
        <v>209</v>
      </c>
      <c r="D86" s="8">
        <v>43537</v>
      </c>
      <c r="E86" s="8">
        <v>43740</v>
      </c>
      <c r="I86" t="str">
        <f>IF(Table3[[#This Row],[Bldg permit finaled date]]&lt;&gt;"","Finaled",IF(Table3[[#This Row],[bldg permit issued date]]&lt;&gt;"","Under Constuction",IF(Table3[[#This Row],[date approved]]&lt;&gt;"","Approved",IF(Table3[[#This Row],[date applied]]&lt;&gt;"","Applied",""))))</f>
        <v>Approved</v>
      </c>
      <c r="J86" t="s">
        <v>85</v>
      </c>
      <c r="K86">
        <v>2</v>
      </c>
      <c r="M86">
        <f>Table3[[#This Row],[New dwellings]]-Table3[[#This Row],[Demo dwellings]]</f>
        <v>2</v>
      </c>
      <c r="P86">
        <f>Table3[[#This Row],[New commercial]]-Table3[[#This Row],[demo commercial]]</f>
        <v>0</v>
      </c>
      <c r="S86">
        <f>Table3[[#This Row],[new industrial]]-Table3[[#This Row],[demo industrial]]</f>
        <v>0</v>
      </c>
      <c r="V86">
        <f>Table3[[#This Row],[new office]]-Table3[[#This Row],[demo office]]</f>
        <v>0</v>
      </c>
    </row>
    <row r="87" spans="1:23" x14ac:dyDescent="0.2">
      <c r="A87" t="s">
        <v>222</v>
      </c>
      <c r="B87" t="s">
        <v>223</v>
      </c>
      <c r="C87" t="s">
        <v>224</v>
      </c>
      <c r="D87" s="8">
        <v>42899</v>
      </c>
      <c r="E87" s="8">
        <v>43369</v>
      </c>
      <c r="I87" s="10" t="str">
        <f>IF(Table3[[#This Row],[Bldg permit finaled date]]&lt;&gt;"","Finaled",IF(Table3[[#This Row],[bldg permit issued date]]&lt;&gt;"","Under Constuction",IF(Table3[[#This Row],[date approved]]&lt;&gt;"","Approved",IF(Table3[[#This Row],[date applied]]&lt;&gt;"","Applied",""))))</f>
        <v>Approved</v>
      </c>
      <c r="J87" t="s">
        <v>85</v>
      </c>
      <c r="M87" s="10">
        <f>Table3[[#This Row],[New dwellings]]-Table3[[#This Row],[Demo dwellings]]</f>
        <v>0</v>
      </c>
      <c r="N87">
        <v>5370</v>
      </c>
      <c r="P87" s="10">
        <f>Table3[[#This Row],[New commercial]]-Table3[[#This Row],[demo commercial]]</f>
        <v>5370</v>
      </c>
      <c r="S87" s="10">
        <f>Table3[[#This Row],[new industrial]]-Table3[[#This Row],[demo industrial]]</f>
        <v>0</v>
      </c>
      <c r="V87" s="10">
        <f>Table3[[#This Row],[new office]]-Table3[[#This Row],[demo office]]</f>
        <v>0</v>
      </c>
    </row>
    <row r="88" spans="1:23" x14ac:dyDescent="0.2">
      <c r="A88" t="s">
        <v>225</v>
      </c>
      <c r="B88" t="s">
        <v>227</v>
      </c>
      <c r="C88" t="s">
        <v>226</v>
      </c>
      <c r="D88" s="8">
        <v>40240</v>
      </c>
      <c r="E88" s="8">
        <v>43368</v>
      </c>
      <c r="I88" s="10" t="str">
        <f>IF(Table3[[#This Row],[Bldg permit finaled date]]&lt;&gt;"","Finaled",IF(Table3[[#This Row],[bldg permit issued date]]&lt;&gt;"","Under Constuction",IF(Table3[[#This Row],[date approved]]&lt;&gt;"","Approved",IF(Table3[[#This Row],[date applied]]&lt;&gt;"","Applied",""))))</f>
        <v>Approved</v>
      </c>
      <c r="J88" t="s">
        <v>85</v>
      </c>
      <c r="K88">
        <v>40</v>
      </c>
      <c r="M88" s="10">
        <f>Table3[[#This Row],[New dwellings]]-Table3[[#This Row],[Demo dwellings]]</f>
        <v>40</v>
      </c>
      <c r="P88" s="10">
        <f>Table3[[#This Row],[New commercial]]-Table3[[#This Row],[demo commercial]]</f>
        <v>0</v>
      </c>
      <c r="S88" s="10">
        <f>Table3[[#This Row],[new industrial]]-Table3[[#This Row],[demo industrial]]</f>
        <v>0</v>
      </c>
      <c r="V88" s="10">
        <f>Table3[[#This Row],[new office]]-Table3[[#This Row],[demo office]]</f>
        <v>0</v>
      </c>
    </row>
    <row r="89" spans="1:23" x14ac:dyDescent="0.2">
      <c r="A89" t="s">
        <v>3</v>
      </c>
      <c r="B89" t="s">
        <v>246</v>
      </c>
      <c r="C89" t="s">
        <v>247</v>
      </c>
      <c r="D89" s="8">
        <v>42502</v>
      </c>
      <c r="E89" s="8">
        <v>42676</v>
      </c>
      <c r="I89" s="10" t="str">
        <f>IF(Table3[[#This Row],[Bldg permit finaled date]]&lt;&gt;"","Finaled",IF(Table3[[#This Row],[bldg permit issued date]]&lt;&gt;"","Under Constuction",IF(Table3[[#This Row],[date approved]]&lt;&gt;"","Approved",IF(Table3[[#This Row],[date applied]]&lt;&gt;"","Applied",""))))</f>
        <v>Approved</v>
      </c>
      <c r="J89" t="s">
        <v>85</v>
      </c>
      <c r="K89">
        <v>1</v>
      </c>
      <c r="M89" s="10">
        <f>Table3[[#This Row],[New dwellings]]-Table3[[#This Row],[Demo dwellings]]</f>
        <v>1</v>
      </c>
      <c r="P89" s="10">
        <f>Table3[[#This Row],[New commercial]]-Table3[[#This Row],[demo commercial]]</f>
        <v>0</v>
      </c>
      <c r="S89" s="10">
        <f>Table3[[#This Row],[new industrial]]-Table3[[#This Row],[demo industrial]]</f>
        <v>0</v>
      </c>
      <c r="V89" s="10">
        <f>Table3[[#This Row],[new office]]-Table3[[#This Row],[demo office]]</f>
        <v>0</v>
      </c>
    </row>
    <row r="90" spans="1:23" x14ac:dyDescent="0.2">
      <c r="A90" t="s">
        <v>393</v>
      </c>
      <c r="B90" t="s">
        <v>396</v>
      </c>
      <c r="C90" t="s">
        <v>394</v>
      </c>
      <c r="D90" s="8">
        <v>41043</v>
      </c>
      <c r="E90" s="8">
        <v>41354</v>
      </c>
      <c r="F90" t="s">
        <v>395</v>
      </c>
      <c r="G90" s="8">
        <v>42019</v>
      </c>
      <c r="H90" s="8">
        <v>43139</v>
      </c>
      <c r="I90" s="10" t="str">
        <f>IF(Table3[[#This Row],[Bldg permit finaled date]]&lt;&gt;"","Finaled",IF(Table3[[#This Row],[bldg permit issued date]]&lt;&gt;"","Under Constuction",IF(Table3[[#This Row],[date approved]]&lt;&gt;"","Approved",IF(Table3[[#This Row],[date applied]]&lt;&gt;"","Applied",""))))</f>
        <v>Finaled</v>
      </c>
      <c r="J90" t="s">
        <v>85</v>
      </c>
      <c r="K90">
        <v>51</v>
      </c>
      <c r="M90" s="10">
        <f>Table3[[#This Row],[New dwellings]]-Table3[[#This Row],[Demo dwellings]]</f>
        <v>51</v>
      </c>
      <c r="P90" s="10">
        <f>Table3[[#This Row],[New commercial]]-Table3[[#This Row],[demo commercial]]</f>
        <v>0</v>
      </c>
      <c r="S90" s="10">
        <f>Table3[[#This Row],[new industrial]]-Table3[[#This Row],[demo industrial]]</f>
        <v>0</v>
      </c>
      <c r="V90" s="10">
        <f>Table3[[#This Row],[new office]]-Table3[[#This Row],[demo office]]</f>
        <v>0</v>
      </c>
    </row>
    <row r="91" spans="1:23" x14ac:dyDescent="0.2">
      <c r="A91" t="s">
        <v>397</v>
      </c>
      <c r="B91" t="s">
        <v>398</v>
      </c>
      <c r="C91" t="s">
        <v>399</v>
      </c>
      <c r="D91" s="8">
        <v>41968</v>
      </c>
      <c r="E91" s="8">
        <v>42122</v>
      </c>
      <c r="F91" t="s">
        <v>400</v>
      </c>
      <c r="G91" s="8">
        <v>42531</v>
      </c>
      <c r="H91" s="8">
        <v>43201</v>
      </c>
      <c r="I91" s="10" t="str">
        <f>IF(Table3[[#This Row],[Bldg permit finaled date]]&lt;&gt;"","Finaled",IF(Table3[[#This Row],[bldg permit issued date]]&lt;&gt;"","Under Constuction",IF(Table3[[#This Row],[date approved]]&lt;&gt;"","Approved",IF(Table3[[#This Row],[date applied]]&lt;&gt;"","Applied",""))))</f>
        <v>Finaled</v>
      </c>
      <c r="J91" t="s">
        <v>85</v>
      </c>
      <c r="K91">
        <v>11</v>
      </c>
      <c r="L91">
        <v>1</v>
      </c>
      <c r="M91" s="10">
        <f>Table3[[#This Row],[New dwellings]]-Table3[[#This Row],[Demo dwellings]]</f>
        <v>10</v>
      </c>
      <c r="P91" s="10">
        <f>Table3[[#This Row],[New commercial]]-Table3[[#This Row],[demo commercial]]</f>
        <v>0</v>
      </c>
      <c r="S91" s="10">
        <f>Table3[[#This Row],[new industrial]]-Table3[[#This Row],[demo industrial]]</f>
        <v>0</v>
      </c>
      <c r="V91" s="10">
        <f>Table3[[#This Row],[new office]]-Table3[[#This Row],[demo office]]</f>
        <v>0</v>
      </c>
    </row>
    <row r="92" spans="1:23" x14ac:dyDescent="0.2">
      <c r="A92" t="s">
        <v>416</v>
      </c>
      <c r="B92" t="s">
        <v>428</v>
      </c>
      <c r="C92" t="s">
        <v>429</v>
      </c>
      <c r="D92" s="8">
        <v>42030</v>
      </c>
      <c r="E92" s="8">
        <v>42104</v>
      </c>
      <c r="F92" t="s">
        <v>430</v>
      </c>
      <c r="G92" s="8">
        <v>42303</v>
      </c>
      <c r="H92" s="8">
        <v>42950</v>
      </c>
      <c r="I92" s="10" t="str">
        <f>IF(Table3[[#This Row],[Bldg permit finaled date]]&lt;&gt;"","Finaled",IF(Table3[[#This Row],[bldg permit issued date]]&lt;&gt;"","Under Constuction",IF(Table3[[#This Row],[date approved]]&lt;&gt;"","Approved",IF(Table3[[#This Row],[date applied]]&lt;&gt;"","Applied",""))))</f>
        <v>Finaled</v>
      </c>
      <c r="J92" t="s">
        <v>85</v>
      </c>
      <c r="K92">
        <v>3</v>
      </c>
      <c r="L92">
        <v>1</v>
      </c>
      <c r="M92" s="10">
        <f>Table3[[#This Row],[New dwellings]]-Table3[[#This Row],[Demo dwellings]]</f>
        <v>2</v>
      </c>
      <c r="P92" s="10">
        <f>Table3[[#This Row],[New commercial]]-Table3[[#This Row],[demo commercial]]</f>
        <v>0</v>
      </c>
      <c r="S92" s="10">
        <f>Table3[[#This Row],[new industrial]]-Table3[[#This Row],[demo industrial]]</f>
        <v>0</v>
      </c>
      <c r="V92" s="10">
        <f>Table3[[#This Row],[new office]]-Table3[[#This Row],[demo office]]</f>
        <v>0</v>
      </c>
    </row>
    <row r="93" spans="1:23" x14ac:dyDescent="0.2">
      <c r="A93" t="s">
        <v>15</v>
      </c>
      <c r="B93" t="s">
        <v>188</v>
      </c>
      <c r="C93" t="s">
        <v>190</v>
      </c>
      <c r="D93" s="8">
        <v>43853</v>
      </c>
      <c r="E93" s="8">
        <v>44005</v>
      </c>
      <c r="F93" t="s">
        <v>189</v>
      </c>
      <c r="G93" s="8">
        <v>44385</v>
      </c>
      <c r="I93" t="str">
        <f>IF(Table3[[#This Row],[Bldg permit finaled date]]&lt;&gt;"","Finaled",IF(Table3[[#This Row],[bldg permit issued date]]&lt;&gt;"","Under Constuction",IF(Table3[[#This Row],[date approved]]&lt;&gt;"","Approved",IF(Table3[[#This Row],[date applied]]&lt;&gt;"","Applied",""))))</f>
        <v>Under Constuction</v>
      </c>
      <c r="J93" t="s">
        <v>85</v>
      </c>
      <c r="K93">
        <v>4</v>
      </c>
      <c r="L93">
        <v>1</v>
      </c>
      <c r="M93">
        <f>Table3[[#This Row],[New dwellings]]-Table3[[#This Row],[Demo dwellings]]</f>
        <v>3</v>
      </c>
      <c r="P93">
        <f>Table3[[#This Row],[New commercial]]-Table3[[#This Row],[demo commercial]]</f>
        <v>0</v>
      </c>
      <c r="S93">
        <f>Table3[[#This Row],[new industrial]]-Table3[[#This Row],[demo industrial]]</f>
        <v>0</v>
      </c>
      <c r="V93">
        <f>Table3[[#This Row],[new office]]-Table3[[#This Row],[demo office]]</f>
        <v>0</v>
      </c>
    </row>
    <row r="94" spans="1:23" x14ac:dyDescent="0.2">
      <c r="A94" s="3" t="s">
        <v>53</v>
      </c>
      <c r="B94" s="3" t="s">
        <v>131</v>
      </c>
      <c r="C94" s="3" t="s">
        <v>132</v>
      </c>
      <c r="D94" s="11">
        <v>44089</v>
      </c>
      <c r="E94" s="8"/>
      <c r="F94" s="2"/>
      <c r="G94" s="2"/>
      <c r="H94" s="2"/>
      <c r="I94" s="2" t="str">
        <f>IF(Table3[[#This Row],[Bldg permit finaled date]]&lt;&gt;"","Finaled",IF(Table3[[#This Row],[bldg permit issued date]]&lt;&gt;"","Under Constuction",IF(Table3[[#This Row],[date approved]]&lt;&gt;"","Approved",IF(Table3[[#This Row],[date applied]]&lt;&gt;"","Applied",""))))</f>
        <v>Applied</v>
      </c>
      <c r="J94" s="2" t="s">
        <v>105</v>
      </c>
      <c r="K94" s="2">
        <v>7</v>
      </c>
      <c r="L94" s="2">
        <v>1</v>
      </c>
      <c r="M94" s="2">
        <f>Table3[[#This Row],[New dwellings]]-Table3[[#This Row],[Demo dwellings]]</f>
        <v>6</v>
      </c>
      <c r="N94" s="2"/>
      <c r="O94" s="2"/>
      <c r="P94" s="2">
        <f>Table3[[#This Row],[New commercial]]-Table3[[#This Row],[demo commercial]]</f>
        <v>0</v>
      </c>
      <c r="Q94" s="2"/>
      <c r="R94" s="2"/>
      <c r="S94" s="2">
        <f>Table3[[#This Row],[new industrial]]-Table3[[#This Row],[demo industrial]]</f>
        <v>0</v>
      </c>
      <c r="T94" s="2"/>
      <c r="U94" s="2"/>
      <c r="V94" s="2">
        <f>Table3[[#This Row],[new office]]-Table3[[#This Row],[demo office]]</f>
        <v>0</v>
      </c>
      <c r="W94" s="2"/>
    </row>
    <row r="95" spans="1:23" x14ac:dyDescent="0.2">
      <c r="A95" s="5" t="s">
        <v>448</v>
      </c>
      <c r="B95" s="5" t="s">
        <v>449</v>
      </c>
      <c r="C95" t="s">
        <v>450</v>
      </c>
      <c r="D95" s="8">
        <v>44496</v>
      </c>
      <c r="E95" s="8"/>
      <c r="I95" s="10" t="str">
        <f>IF(Table3[[#This Row],[Bldg permit finaled date]]&lt;&gt;"","Finaled",IF(Table3[[#This Row],[bldg permit issued date]]&lt;&gt;"","Under Constuction",IF(Table3[[#This Row],[date approved]]&lt;&gt;"","Approved",IF(Table3[[#This Row],[date applied]]&lt;&gt;"","Applied",""))))</f>
        <v>Applied</v>
      </c>
      <c r="J95" s="5" t="s">
        <v>105</v>
      </c>
      <c r="K95">
        <v>3</v>
      </c>
      <c r="M95" s="10">
        <f>Table3[[#This Row],[New dwellings]]-Table3[[#This Row],[Demo dwellings]]</f>
        <v>3</v>
      </c>
      <c r="P95" s="10">
        <f>Table3[[#This Row],[New commercial]]-Table3[[#This Row],[demo commercial]]</f>
        <v>0</v>
      </c>
      <c r="S95" s="10">
        <f>Table3[[#This Row],[new industrial]]-Table3[[#This Row],[demo industrial]]</f>
        <v>0</v>
      </c>
      <c r="V95" s="10">
        <f>Table3[[#This Row],[new office]]-Table3[[#This Row],[demo office]]</f>
        <v>0</v>
      </c>
    </row>
    <row r="96" spans="1:23" x14ac:dyDescent="0.2">
      <c r="A96" t="s">
        <v>324</v>
      </c>
      <c r="B96" t="s">
        <v>325</v>
      </c>
      <c r="C96" t="s">
        <v>326</v>
      </c>
      <c r="D96" s="8">
        <v>44341</v>
      </c>
      <c r="E96" s="8">
        <v>37561</v>
      </c>
      <c r="I96" s="10" t="str">
        <f>IF(Table3[[#This Row],[Bldg permit finaled date]]&lt;&gt;"","Finaled",IF(Table3[[#This Row],[bldg permit issued date]]&lt;&gt;"","Under Constuction",IF(Table3[[#This Row],[date approved]]&lt;&gt;"","Approved",IF(Table3[[#This Row],[date applied]]&lt;&gt;"","Applied",""))))</f>
        <v>Approved</v>
      </c>
      <c r="J96" t="s">
        <v>105</v>
      </c>
      <c r="K96">
        <v>2</v>
      </c>
      <c r="M96" s="10">
        <f>Table3[[#This Row],[New dwellings]]-Table3[[#This Row],[Demo dwellings]]</f>
        <v>2</v>
      </c>
      <c r="P96" s="10">
        <f>Table3[[#This Row],[New commercial]]-Table3[[#This Row],[demo commercial]]</f>
        <v>0</v>
      </c>
      <c r="S96" s="10">
        <f>Table3[[#This Row],[new industrial]]-Table3[[#This Row],[demo industrial]]</f>
        <v>0</v>
      </c>
      <c r="V96" s="10">
        <f>Table3[[#This Row],[new office]]-Table3[[#This Row],[demo office]]</f>
        <v>0</v>
      </c>
    </row>
    <row r="97" spans="1:23" x14ac:dyDescent="0.2">
      <c r="A97" t="s">
        <v>29</v>
      </c>
      <c r="B97" t="s">
        <v>228</v>
      </c>
      <c r="C97" t="s">
        <v>229</v>
      </c>
      <c r="D97" s="8">
        <v>43146</v>
      </c>
      <c r="E97" s="8">
        <v>43222</v>
      </c>
      <c r="I97" s="10" t="str">
        <f>IF(Table3[[#This Row],[Bldg permit finaled date]]&lt;&gt;"","Finaled",IF(Table3[[#This Row],[bldg permit issued date]]&lt;&gt;"","Under Constuction",IF(Table3[[#This Row],[date approved]]&lt;&gt;"","Approved",IF(Table3[[#This Row],[date applied]]&lt;&gt;"","Applied",""))))</f>
        <v>Approved</v>
      </c>
      <c r="J97" t="s">
        <v>105</v>
      </c>
      <c r="K97">
        <v>2</v>
      </c>
      <c r="M97" s="10">
        <f>Table3[[#This Row],[New dwellings]]-Table3[[#This Row],[Demo dwellings]]</f>
        <v>2</v>
      </c>
      <c r="P97" s="10">
        <f>Table3[[#This Row],[New commercial]]-Table3[[#This Row],[demo commercial]]</f>
        <v>0</v>
      </c>
      <c r="S97" s="10">
        <f>Table3[[#This Row],[new industrial]]-Table3[[#This Row],[demo industrial]]</f>
        <v>0</v>
      </c>
      <c r="V97" s="10">
        <f>Table3[[#This Row],[new office]]-Table3[[#This Row],[demo office]]</f>
        <v>0</v>
      </c>
    </row>
    <row r="98" spans="1:23" x14ac:dyDescent="0.2">
      <c r="A98" t="s">
        <v>49</v>
      </c>
      <c r="B98" t="s">
        <v>250</v>
      </c>
      <c r="C98" t="s">
        <v>251</v>
      </c>
      <c r="D98" s="8">
        <v>41004</v>
      </c>
      <c r="E98" s="8">
        <v>41080</v>
      </c>
      <c r="I98" s="10" t="str">
        <f>IF(Table3[[#This Row],[Bldg permit finaled date]]&lt;&gt;"","Finaled",IF(Table3[[#This Row],[bldg permit issued date]]&lt;&gt;"","Under Constuction",IF(Table3[[#This Row],[date approved]]&lt;&gt;"","Approved",IF(Table3[[#This Row],[date applied]]&lt;&gt;"","Applied",""))))</f>
        <v>Approved</v>
      </c>
      <c r="J98" t="s">
        <v>105</v>
      </c>
      <c r="K98">
        <v>3</v>
      </c>
      <c r="M98" s="10">
        <f>Table3[[#This Row],[New dwellings]]-Table3[[#This Row],[Demo dwellings]]</f>
        <v>3</v>
      </c>
      <c r="P98" s="10">
        <f>Table3[[#This Row],[New commercial]]-Table3[[#This Row],[demo commercial]]</f>
        <v>0</v>
      </c>
      <c r="S98" s="10">
        <f>Table3[[#This Row],[new industrial]]-Table3[[#This Row],[demo industrial]]</f>
        <v>0</v>
      </c>
      <c r="V98" s="10">
        <f>Table3[[#This Row],[new office]]-Table3[[#This Row],[demo office]]</f>
        <v>0</v>
      </c>
    </row>
    <row r="99" spans="1:23" x14ac:dyDescent="0.2">
      <c r="A99" t="s">
        <v>359</v>
      </c>
      <c r="B99" t="s">
        <v>360</v>
      </c>
      <c r="C99" t="s">
        <v>361</v>
      </c>
      <c r="D99" s="8">
        <v>42354</v>
      </c>
      <c r="E99" s="8">
        <v>42508</v>
      </c>
      <c r="F99" t="s">
        <v>362</v>
      </c>
      <c r="G99" s="8">
        <v>42915</v>
      </c>
      <c r="H99" s="8">
        <v>43983</v>
      </c>
      <c r="I99" s="10" t="str">
        <f>IF(Table3[[#This Row],[Bldg permit finaled date]]&lt;&gt;"","Finaled",IF(Table3[[#This Row],[bldg permit issued date]]&lt;&gt;"","Under Constuction",IF(Table3[[#This Row],[date approved]]&lt;&gt;"","Approved",IF(Table3[[#This Row],[date applied]]&lt;&gt;"","Applied",""))))</f>
        <v>Finaled</v>
      </c>
      <c r="J99" t="s">
        <v>105</v>
      </c>
      <c r="K99">
        <v>12</v>
      </c>
      <c r="L99">
        <v>1</v>
      </c>
      <c r="M99" s="10">
        <f>Table3[[#This Row],[New dwellings]]-Table3[[#This Row],[Demo dwellings]]</f>
        <v>11</v>
      </c>
      <c r="P99" s="10">
        <f>Table3[[#This Row],[New commercial]]-Table3[[#This Row],[demo commercial]]</f>
        <v>0</v>
      </c>
      <c r="S99" s="10">
        <f>Table3[[#This Row],[new industrial]]-Table3[[#This Row],[demo industrial]]</f>
        <v>0</v>
      </c>
      <c r="V99" s="10">
        <f>Table3[[#This Row],[new office]]-Table3[[#This Row],[demo office]]</f>
        <v>0</v>
      </c>
    </row>
    <row r="100" spans="1:23" x14ac:dyDescent="0.2">
      <c r="A100" s="5" t="s">
        <v>377</v>
      </c>
      <c r="B100" s="5" t="s">
        <v>378</v>
      </c>
      <c r="C100" t="s">
        <v>379</v>
      </c>
      <c r="D100" s="8">
        <v>42740</v>
      </c>
      <c r="E100" s="8">
        <v>42831</v>
      </c>
      <c r="F100" s="5" t="s">
        <v>380</v>
      </c>
      <c r="G100" s="8">
        <v>43088</v>
      </c>
      <c r="H100" s="8">
        <v>43559</v>
      </c>
      <c r="I100" s="10" t="str">
        <f>IF(Table3[[#This Row],[Bldg permit finaled date]]&lt;&gt;"","Finaled",IF(Table3[[#This Row],[bldg permit issued date]]&lt;&gt;"","Under Constuction",IF(Table3[[#This Row],[date approved]]&lt;&gt;"","Approved",IF(Table3[[#This Row],[date applied]]&lt;&gt;"","Applied",""))))</f>
        <v>Finaled</v>
      </c>
      <c r="J100" s="5" t="s">
        <v>105</v>
      </c>
      <c r="K100">
        <v>4</v>
      </c>
      <c r="L100">
        <v>1</v>
      </c>
      <c r="M100" s="10">
        <f>Table3[[#This Row],[New dwellings]]-Table3[[#This Row],[Demo dwellings]]</f>
        <v>3</v>
      </c>
      <c r="P100" s="10">
        <f>Table3[[#This Row],[New commercial]]-Table3[[#This Row],[demo commercial]]</f>
        <v>0</v>
      </c>
      <c r="S100" s="10">
        <f>Table3[[#This Row],[new industrial]]-Table3[[#This Row],[demo industrial]]</f>
        <v>0</v>
      </c>
      <c r="V100" s="10">
        <f>Table3[[#This Row],[new office]]-Table3[[#This Row],[demo office]]</f>
        <v>0</v>
      </c>
    </row>
    <row r="101" spans="1:23" x14ac:dyDescent="0.2">
      <c r="A101" t="s">
        <v>409</v>
      </c>
      <c r="B101" t="s">
        <v>411</v>
      </c>
      <c r="C101" t="s">
        <v>410</v>
      </c>
      <c r="D101" s="8">
        <v>43046</v>
      </c>
      <c r="E101" s="8">
        <v>43122</v>
      </c>
      <c r="F101" t="s">
        <v>412</v>
      </c>
      <c r="G101" s="8">
        <v>43202</v>
      </c>
      <c r="H101" s="8">
        <v>43461</v>
      </c>
      <c r="I101" s="10" t="str">
        <f>IF(Table3[[#This Row],[Bldg permit finaled date]]&lt;&gt;"","Finaled",IF(Table3[[#This Row],[bldg permit issued date]]&lt;&gt;"","Under Constuction",IF(Table3[[#This Row],[date approved]]&lt;&gt;"","Approved",IF(Table3[[#This Row],[date applied]]&lt;&gt;"","Applied",""))))</f>
        <v>Finaled</v>
      </c>
      <c r="J101" t="s">
        <v>105</v>
      </c>
      <c r="K101">
        <v>2</v>
      </c>
      <c r="L101">
        <v>1</v>
      </c>
      <c r="M101" s="10">
        <f>Table3[[#This Row],[New dwellings]]-Table3[[#This Row],[Demo dwellings]]</f>
        <v>1</v>
      </c>
      <c r="P101" s="10">
        <f>Table3[[#This Row],[New commercial]]-Table3[[#This Row],[demo commercial]]</f>
        <v>0</v>
      </c>
      <c r="S101" s="10">
        <f>Table3[[#This Row],[new industrial]]-Table3[[#This Row],[demo industrial]]</f>
        <v>0</v>
      </c>
      <c r="V101" s="10">
        <f>Table3[[#This Row],[new office]]-Table3[[#This Row],[demo office]]</f>
        <v>0</v>
      </c>
    </row>
    <row r="102" spans="1:23" x14ac:dyDescent="0.2">
      <c r="A102" t="s">
        <v>54</v>
      </c>
      <c r="B102" t="s">
        <v>134</v>
      </c>
      <c r="C102" t="s">
        <v>135</v>
      </c>
      <c r="D102" s="8">
        <v>44117</v>
      </c>
      <c r="E102" s="8">
        <v>44252</v>
      </c>
      <c r="F102" t="s">
        <v>136</v>
      </c>
      <c r="G102" s="8">
        <v>44432</v>
      </c>
      <c r="I102" t="str">
        <f>IF(Table3[[#This Row],[Bldg permit finaled date]]&lt;&gt;"","Finaled",IF(Table3[[#This Row],[bldg permit issued date]]&lt;&gt;"","Under Constuction",IF(Table3[[#This Row],[date approved]]&lt;&gt;"","Approved",IF(Table3[[#This Row],[date applied]]&lt;&gt;"","Applied",""))))</f>
        <v>Under Constuction</v>
      </c>
      <c r="J102" t="s">
        <v>105</v>
      </c>
      <c r="K102">
        <v>3</v>
      </c>
      <c r="M102">
        <f>Table3[[#This Row],[New dwellings]]-Table3[[#This Row],[Demo dwellings]]</f>
        <v>3</v>
      </c>
      <c r="P102">
        <f>Table3[[#This Row],[New commercial]]-Table3[[#This Row],[demo commercial]]</f>
        <v>0</v>
      </c>
      <c r="S102">
        <f>Table3[[#This Row],[new industrial]]-Table3[[#This Row],[demo industrial]]</f>
        <v>0</v>
      </c>
      <c r="V102">
        <f>Table3[[#This Row],[new office]]-Table3[[#This Row],[demo office]]</f>
        <v>0</v>
      </c>
    </row>
    <row r="103" spans="1:23" x14ac:dyDescent="0.2">
      <c r="A103" t="s">
        <v>346</v>
      </c>
      <c r="B103" t="s">
        <v>347</v>
      </c>
      <c r="C103" t="s">
        <v>348</v>
      </c>
      <c r="D103" s="8">
        <v>42439</v>
      </c>
      <c r="E103" s="8">
        <v>42794</v>
      </c>
      <c r="F103" t="s">
        <v>349</v>
      </c>
      <c r="G103" s="8">
        <v>43118</v>
      </c>
      <c r="H103" s="8">
        <v>43837</v>
      </c>
      <c r="I103" s="10" t="str">
        <f>IF(Table3[[#This Row],[Bldg permit finaled date]]&lt;&gt;"","Finaled",IF(Table3[[#This Row],[bldg permit issued date]]&lt;&gt;"","Under Constuction",IF(Table3[[#This Row],[date approved]]&lt;&gt;"","Approved",IF(Table3[[#This Row],[date applied]]&lt;&gt;"","Applied",""))))</f>
        <v>Finaled</v>
      </c>
      <c r="J103" t="s">
        <v>350</v>
      </c>
      <c r="K103">
        <v>20</v>
      </c>
      <c r="M103" s="10">
        <f>Table3[[#This Row],[New dwellings]]-Table3[[#This Row],[Demo dwellings]]</f>
        <v>20</v>
      </c>
      <c r="P103" s="10">
        <f>Table3[[#This Row],[New commercial]]-Table3[[#This Row],[demo commercial]]</f>
        <v>0</v>
      </c>
      <c r="S103" s="10">
        <f>Table3[[#This Row],[new industrial]]-Table3[[#This Row],[demo industrial]]</f>
        <v>0</v>
      </c>
      <c r="V103" s="10">
        <f>Table3[[#This Row],[new office]]-Table3[[#This Row],[demo office]]</f>
        <v>0</v>
      </c>
    </row>
    <row r="104" spans="1:23" s="2" customFormat="1" x14ac:dyDescent="0.2">
      <c r="A104" t="s">
        <v>355</v>
      </c>
      <c r="B104" t="s">
        <v>356</v>
      </c>
      <c r="C104" t="s">
        <v>357</v>
      </c>
      <c r="D104" s="8">
        <v>42551</v>
      </c>
      <c r="E104" s="8">
        <v>42913</v>
      </c>
      <c r="F104" t="s">
        <v>358</v>
      </c>
      <c r="G104" s="8">
        <v>43199</v>
      </c>
      <c r="H104" s="8">
        <v>43944</v>
      </c>
      <c r="I104" s="10" t="str">
        <f>IF(Table3[[#This Row],[Bldg permit finaled date]]&lt;&gt;"","Finaled",IF(Table3[[#This Row],[bldg permit issued date]]&lt;&gt;"","Under Constuction",IF(Table3[[#This Row],[date approved]]&lt;&gt;"","Approved",IF(Table3[[#This Row],[date applied]]&lt;&gt;"","Applied",""))))</f>
        <v>Finaled</v>
      </c>
      <c r="J104" t="s">
        <v>350</v>
      </c>
      <c r="K104">
        <v>41</v>
      </c>
      <c r="L104">
        <v>3</v>
      </c>
      <c r="M104" s="10">
        <f>Table3[[#This Row],[New dwellings]]-Table3[[#This Row],[Demo dwellings]]</f>
        <v>38</v>
      </c>
      <c r="N104"/>
      <c r="O104">
        <v>3950</v>
      </c>
      <c r="P104" s="10">
        <f>Table3[[#This Row],[New commercial]]-Table3[[#This Row],[demo commercial]]</f>
        <v>-3950</v>
      </c>
      <c r="Q104"/>
      <c r="R104"/>
      <c r="S104" s="10">
        <f>Table3[[#This Row],[new industrial]]-Table3[[#This Row],[demo industrial]]</f>
        <v>0</v>
      </c>
      <c r="T104"/>
      <c r="U104"/>
      <c r="V104" s="10">
        <f>Table3[[#This Row],[new office]]-Table3[[#This Row],[demo office]]</f>
        <v>0</v>
      </c>
      <c r="W104"/>
    </row>
    <row r="105" spans="1:23" x14ac:dyDescent="0.2">
      <c r="A105" s="5" t="s">
        <v>336</v>
      </c>
      <c r="B105" s="5" t="s">
        <v>337</v>
      </c>
      <c r="C105" s="5" t="s">
        <v>338</v>
      </c>
      <c r="D105" s="8">
        <v>44397</v>
      </c>
      <c r="E105" s="8"/>
      <c r="I105" s="10" t="str">
        <f>IF(Table3[[#This Row],[Bldg permit finaled date]]&lt;&gt;"","Finaled",IF(Table3[[#This Row],[bldg permit issued date]]&lt;&gt;"","Under Constuction",IF(Table3[[#This Row],[date approved]]&lt;&gt;"","Approved",IF(Table3[[#This Row],[date applied]]&lt;&gt;"","Applied",""))))</f>
        <v>Applied</v>
      </c>
      <c r="J105" s="5" t="s">
        <v>107</v>
      </c>
      <c r="K105">
        <v>20</v>
      </c>
      <c r="M105" s="10">
        <f>Table3[[#This Row],[New dwellings]]-Table3[[#This Row],[Demo dwellings]]</f>
        <v>20</v>
      </c>
      <c r="P105" s="10">
        <f>Table3[[#This Row],[New commercial]]-Table3[[#This Row],[demo commercial]]</f>
        <v>0</v>
      </c>
      <c r="S105" s="10">
        <f>Table3[[#This Row],[new industrial]]-Table3[[#This Row],[demo industrial]]</f>
        <v>0</v>
      </c>
      <c r="V105" s="10">
        <f>Table3[[#This Row],[new office]]-Table3[[#This Row],[demo office]]</f>
        <v>0</v>
      </c>
    </row>
    <row r="106" spans="1:23" x14ac:dyDescent="0.2">
      <c r="A106" t="s">
        <v>442</v>
      </c>
      <c r="B106" t="s">
        <v>443</v>
      </c>
      <c r="C106" t="s">
        <v>446</v>
      </c>
      <c r="D106" s="8">
        <v>44448</v>
      </c>
      <c r="E106" s="8"/>
      <c r="I106" s="10" t="str">
        <f>IF(Table3[[#This Row],[Bldg permit finaled date]]&lt;&gt;"","Finaled",IF(Table3[[#This Row],[bldg permit issued date]]&lt;&gt;"","Under Constuction",IF(Table3[[#This Row],[date approved]]&lt;&gt;"","Approved",IF(Table3[[#This Row],[date applied]]&lt;&gt;"","Applied",""))))</f>
        <v>Applied</v>
      </c>
      <c r="J106" t="s">
        <v>107</v>
      </c>
      <c r="M106" s="10">
        <f>Table3[[#This Row],[New dwellings]]-Table3[[#This Row],[Demo dwellings]]</f>
        <v>0</v>
      </c>
      <c r="P106" s="10">
        <f>Table3[[#This Row],[New commercial]]-Table3[[#This Row],[demo commercial]]</f>
        <v>0</v>
      </c>
      <c r="Q106">
        <v>8870</v>
      </c>
      <c r="S106" s="10">
        <f>Table3[[#This Row],[new industrial]]-Table3[[#This Row],[demo industrial]]</f>
        <v>8870</v>
      </c>
      <c r="V106" s="10">
        <f>Table3[[#This Row],[new office]]-Table3[[#This Row],[demo office]]</f>
        <v>0</v>
      </c>
    </row>
    <row r="107" spans="1:23" x14ac:dyDescent="0.2">
      <c r="A107" t="s">
        <v>171</v>
      </c>
      <c r="B107" t="s">
        <v>170</v>
      </c>
      <c r="C107" t="s">
        <v>172</v>
      </c>
      <c r="D107" s="8">
        <v>44256</v>
      </c>
      <c r="E107" s="8">
        <v>44279</v>
      </c>
      <c r="I107" t="str">
        <f>IF(Table3[[#This Row],[Bldg permit finaled date]]&lt;&gt;"","Finaled",IF(Table3[[#This Row],[bldg permit issued date]]&lt;&gt;"","Under Constuction",IF(Table3[[#This Row],[date approved]]&lt;&gt;"","Approved",IF(Table3[[#This Row],[date applied]]&lt;&gt;"","Applied",""))))</f>
        <v>Approved</v>
      </c>
      <c r="J107" t="s">
        <v>107</v>
      </c>
      <c r="M107">
        <f>Table3[[#This Row],[New dwellings]]-Table3[[#This Row],[Demo dwellings]]</f>
        <v>0</v>
      </c>
      <c r="N107">
        <v>576</v>
      </c>
      <c r="P107">
        <f>Table3[[#This Row],[New commercial]]-Table3[[#This Row],[demo commercial]]</f>
        <v>576</v>
      </c>
      <c r="S107">
        <f>Table3[[#This Row],[new industrial]]-Table3[[#This Row],[demo industrial]]</f>
        <v>0</v>
      </c>
      <c r="V107">
        <f>Table3[[#This Row],[new office]]-Table3[[#This Row],[demo office]]</f>
        <v>0</v>
      </c>
    </row>
    <row r="108" spans="1:23" x14ac:dyDescent="0.2">
      <c r="A108" t="s">
        <v>1</v>
      </c>
      <c r="B108" t="s">
        <v>238</v>
      </c>
      <c r="C108" t="s">
        <v>239</v>
      </c>
      <c r="D108" s="8">
        <v>42922</v>
      </c>
      <c r="E108" s="8">
        <v>43110</v>
      </c>
      <c r="F108" t="s">
        <v>240</v>
      </c>
      <c r="I108" s="10" t="str">
        <f>IF(Table3[[#This Row],[Bldg permit finaled date]]&lt;&gt;"","Finaled",IF(Table3[[#This Row],[bldg permit issued date]]&lt;&gt;"","Under Constuction",IF(Table3[[#This Row],[date approved]]&lt;&gt;"","Approved",IF(Table3[[#This Row],[date applied]]&lt;&gt;"","Applied",""))))</f>
        <v>Approved</v>
      </c>
      <c r="J108" t="s">
        <v>107</v>
      </c>
      <c r="K108">
        <v>161</v>
      </c>
      <c r="M108" s="10">
        <f>Table3[[#This Row],[New dwellings]]-Table3[[#This Row],[Demo dwellings]]</f>
        <v>161</v>
      </c>
      <c r="N108">
        <v>7719</v>
      </c>
      <c r="P108" s="10">
        <f>Table3[[#This Row],[New commercial]]-Table3[[#This Row],[demo commercial]]</f>
        <v>7719</v>
      </c>
      <c r="S108" s="10">
        <f>Table3[[#This Row],[new industrial]]-Table3[[#This Row],[demo industrial]]</f>
        <v>0</v>
      </c>
      <c r="V108" s="10">
        <f>Table3[[#This Row],[new office]]-Table3[[#This Row],[demo office]]</f>
        <v>0</v>
      </c>
    </row>
    <row r="109" spans="1:23" x14ac:dyDescent="0.2">
      <c r="A109" s="5" t="s">
        <v>366</v>
      </c>
      <c r="B109" s="5" t="s">
        <v>367</v>
      </c>
      <c r="C109" t="s">
        <v>368</v>
      </c>
      <c r="D109" s="8">
        <v>43048</v>
      </c>
      <c r="E109" s="8">
        <v>43278</v>
      </c>
      <c r="F109" s="5" t="s">
        <v>369</v>
      </c>
      <c r="H109" s="8">
        <v>44042</v>
      </c>
      <c r="I109" s="10" t="str">
        <f>IF(Table3[[#This Row],[Bldg permit finaled date]]&lt;&gt;"","Finaled",IF(Table3[[#This Row],[bldg permit issued date]]&lt;&gt;"","Under Constuction",IF(Table3[[#This Row],[date approved]]&lt;&gt;"","Approved",IF(Table3[[#This Row],[date applied]]&lt;&gt;"","Applied",""))))</f>
        <v>Finaled</v>
      </c>
      <c r="J109" s="5" t="s">
        <v>107</v>
      </c>
      <c r="K109">
        <v>2</v>
      </c>
      <c r="M109" s="10">
        <f>Table3[[#This Row],[New dwellings]]-Table3[[#This Row],[Demo dwellings]]</f>
        <v>2</v>
      </c>
      <c r="N109">
        <v>11520</v>
      </c>
      <c r="P109" s="10">
        <f>Table3[[#This Row],[New commercial]]-Table3[[#This Row],[demo commercial]]</f>
        <v>11520</v>
      </c>
      <c r="S109" s="10">
        <f>Table3[[#This Row],[new industrial]]-Table3[[#This Row],[demo industrial]]</f>
        <v>0</v>
      </c>
      <c r="V109" s="10">
        <f>Table3[[#This Row],[new office]]-Table3[[#This Row],[demo office]]</f>
        <v>0</v>
      </c>
    </row>
    <row r="110" spans="1:23" x14ac:dyDescent="0.2">
      <c r="A110" s="5" t="s">
        <v>373</v>
      </c>
      <c r="B110" s="5" t="s">
        <v>374</v>
      </c>
      <c r="C110" t="s">
        <v>375</v>
      </c>
      <c r="D110" s="8">
        <v>43060</v>
      </c>
      <c r="E110" s="8">
        <v>43175</v>
      </c>
      <c r="F110" s="5" t="s">
        <v>376</v>
      </c>
      <c r="G110" s="8">
        <v>43385</v>
      </c>
      <c r="H110" s="8">
        <v>44180</v>
      </c>
      <c r="I110" s="10" t="str">
        <f>IF(Table3[[#This Row],[Bldg permit finaled date]]&lt;&gt;"","Finaled",IF(Table3[[#This Row],[bldg permit issued date]]&lt;&gt;"","Under Constuction",IF(Table3[[#This Row],[date approved]]&lt;&gt;"","Approved",IF(Table3[[#This Row],[date applied]]&lt;&gt;"","Applied",""))))</f>
        <v>Finaled</v>
      </c>
      <c r="J110" s="5" t="s">
        <v>107</v>
      </c>
      <c r="K110">
        <v>3</v>
      </c>
      <c r="M110" s="10">
        <f>Table3[[#This Row],[New dwellings]]-Table3[[#This Row],[Demo dwellings]]</f>
        <v>3</v>
      </c>
      <c r="P110" s="10">
        <f>Table3[[#This Row],[New commercial]]-Table3[[#This Row],[demo commercial]]</f>
        <v>0</v>
      </c>
      <c r="S110" s="10">
        <f>Table3[[#This Row],[new industrial]]-Table3[[#This Row],[demo industrial]]</f>
        <v>0</v>
      </c>
      <c r="T110">
        <v>23195</v>
      </c>
      <c r="V110" s="10">
        <f>Table3[[#This Row],[new office]]-Table3[[#This Row],[demo office]]</f>
        <v>23195</v>
      </c>
    </row>
    <row r="111" spans="1:23" x14ac:dyDescent="0.2">
      <c r="A111" t="s">
        <v>383</v>
      </c>
      <c r="B111" t="s">
        <v>381</v>
      </c>
      <c r="C111" t="s">
        <v>382</v>
      </c>
      <c r="D111" s="8">
        <v>41347</v>
      </c>
      <c r="E111" s="8">
        <v>41478</v>
      </c>
      <c r="F111" t="s">
        <v>384</v>
      </c>
      <c r="G111" s="8">
        <v>41823</v>
      </c>
      <c r="H111" s="8">
        <v>43739</v>
      </c>
      <c r="I111" s="10" t="str">
        <f>IF(Table3[[#This Row],[Bldg permit finaled date]]&lt;&gt;"","Finaled",IF(Table3[[#This Row],[bldg permit issued date]]&lt;&gt;"","Under Constuction",IF(Table3[[#This Row],[date approved]]&lt;&gt;"","Approved",IF(Table3[[#This Row],[date applied]]&lt;&gt;"","Applied",""))))</f>
        <v>Finaled</v>
      </c>
      <c r="J111" t="s">
        <v>107</v>
      </c>
      <c r="M111" s="10">
        <f>Table3[[#This Row],[New dwellings]]-Table3[[#This Row],[Demo dwellings]]</f>
        <v>0</v>
      </c>
      <c r="N111">
        <v>48360</v>
      </c>
      <c r="P111" s="10">
        <f>Table3[[#This Row],[New commercial]]-Table3[[#This Row],[demo commercial]]</f>
        <v>48360</v>
      </c>
      <c r="S111" s="10">
        <f>Table3[[#This Row],[new industrial]]-Table3[[#This Row],[demo industrial]]</f>
        <v>0</v>
      </c>
      <c r="V111" s="10">
        <f>Table3[[#This Row],[new office]]-Table3[[#This Row],[demo office]]</f>
        <v>0</v>
      </c>
    </row>
    <row r="112" spans="1:23" x14ac:dyDescent="0.2">
      <c r="A112" t="s">
        <v>385</v>
      </c>
      <c r="B112" t="s">
        <v>386</v>
      </c>
      <c r="C112" t="s">
        <v>387</v>
      </c>
      <c r="D112" s="8">
        <v>42633</v>
      </c>
      <c r="E112" s="8">
        <v>42990</v>
      </c>
      <c r="F112" t="s">
        <v>388</v>
      </c>
      <c r="G112" s="8">
        <v>43238</v>
      </c>
      <c r="H112" s="8">
        <v>43788</v>
      </c>
      <c r="I112" s="10" t="str">
        <f>IF(Table3[[#This Row],[Bldg permit finaled date]]&lt;&gt;"","Finaled",IF(Table3[[#This Row],[bldg permit issued date]]&lt;&gt;"","Under Constuction",IF(Table3[[#This Row],[date approved]]&lt;&gt;"","Approved",IF(Table3[[#This Row],[date applied]]&lt;&gt;"","Applied",""))))</f>
        <v>Finaled</v>
      </c>
      <c r="J112" t="s">
        <v>107</v>
      </c>
      <c r="M112" s="10">
        <f>Table3[[#This Row],[New dwellings]]-Table3[[#This Row],[Demo dwellings]]</f>
        <v>0</v>
      </c>
      <c r="P112" s="10">
        <f>Table3[[#This Row],[New commercial]]-Table3[[#This Row],[demo commercial]]</f>
        <v>0</v>
      </c>
      <c r="Q112">
        <v>11611</v>
      </c>
      <c r="S112" s="10">
        <f>Table3[[#This Row],[new industrial]]-Table3[[#This Row],[demo industrial]]</f>
        <v>11611</v>
      </c>
      <c r="V112" s="10">
        <f>Table3[[#This Row],[new office]]-Table3[[#This Row],[demo office]]</f>
        <v>0</v>
      </c>
    </row>
    <row r="113" spans="1:23" x14ac:dyDescent="0.2">
      <c r="A113" s="5" t="s">
        <v>22</v>
      </c>
      <c r="B113" s="5" t="s">
        <v>268</v>
      </c>
      <c r="C113" t="s">
        <v>269</v>
      </c>
      <c r="D113" s="8">
        <v>43454</v>
      </c>
      <c r="E113" s="8">
        <v>43630</v>
      </c>
      <c r="F113" t="s">
        <v>270</v>
      </c>
      <c r="G113" s="8">
        <v>43879</v>
      </c>
      <c r="H113" s="8">
        <v>44459</v>
      </c>
      <c r="I113" s="10" t="str">
        <f>IF(Table3[[#This Row],[Bldg permit finaled date]]&lt;&gt;"","Finaled",IF(Table3[[#This Row],[bldg permit issued date]]&lt;&gt;"","Under Constuction",IF(Table3[[#This Row],[date approved]]&lt;&gt;"","Approved",IF(Table3[[#This Row],[date applied]]&lt;&gt;"","Applied",""))))</f>
        <v>Finaled</v>
      </c>
      <c r="J113" t="s">
        <v>107</v>
      </c>
      <c r="M113" s="10">
        <f>Table3[[#This Row],[New dwellings]]-Table3[[#This Row],[Demo dwellings]]</f>
        <v>0</v>
      </c>
      <c r="O113">
        <v>1194</v>
      </c>
      <c r="P113" s="10">
        <f>Table3[[#This Row],[New commercial]]-Table3[[#This Row],[demo commercial]]</f>
        <v>-1194</v>
      </c>
      <c r="Q113">
        <v>14052</v>
      </c>
      <c r="S113" s="10">
        <f>Table3[[#This Row],[new industrial]]-Table3[[#This Row],[demo industrial]]</f>
        <v>14052</v>
      </c>
      <c r="V113" s="10">
        <f>Table3[[#This Row],[new office]]-Table3[[#This Row],[demo office]]</f>
        <v>0</v>
      </c>
    </row>
    <row r="114" spans="1:23" s="2" customFormat="1" x14ac:dyDescent="0.2">
      <c r="A114" t="s">
        <v>256</v>
      </c>
      <c r="B114" t="s">
        <v>257</v>
      </c>
      <c r="C114" s="12" t="s">
        <v>258</v>
      </c>
      <c r="D114" s="8">
        <v>43384</v>
      </c>
      <c r="E114" s="8">
        <v>43489</v>
      </c>
      <c r="F114" s="5" t="s">
        <v>259</v>
      </c>
      <c r="G114" s="8">
        <v>43647</v>
      </c>
      <c r="H114"/>
      <c r="I114" s="10" t="str">
        <f>IF(Table3[[#This Row],[Bldg permit finaled date]]&lt;&gt;"","Finaled",IF(Table3[[#This Row],[bldg permit issued date]]&lt;&gt;"","Under Constuction",IF(Table3[[#This Row],[date approved]]&lt;&gt;"","Approved",IF(Table3[[#This Row],[date applied]]&lt;&gt;"","Applied",""))))</f>
        <v>Under Constuction</v>
      </c>
      <c r="J114" s="5" t="s">
        <v>107</v>
      </c>
      <c r="K114"/>
      <c r="L114"/>
      <c r="M114" s="10">
        <f>Table3[[#This Row],[New dwellings]]-Table3[[#This Row],[Demo dwellings]]</f>
        <v>0</v>
      </c>
      <c r="N114"/>
      <c r="O114"/>
      <c r="P114" s="10">
        <f>Table3[[#This Row],[New commercial]]-Table3[[#This Row],[demo commercial]]</f>
        <v>0</v>
      </c>
      <c r="Q114">
        <v>1435</v>
      </c>
      <c r="R114"/>
      <c r="S114" s="10">
        <f>Table3[[#This Row],[new industrial]]-Table3[[#This Row],[demo industrial]]</f>
        <v>1435</v>
      </c>
      <c r="T114"/>
      <c r="U114"/>
      <c r="V114" s="10">
        <f>Table3[[#This Row],[new office]]-Table3[[#This Row],[demo office]]</f>
        <v>0</v>
      </c>
      <c r="W114"/>
    </row>
    <row r="115" spans="1:23" x14ac:dyDescent="0.2">
      <c r="A115" s="5" t="s">
        <v>62</v>
      </c>
      <c r="B115" s="5" t="s">
        <v>261</v>
      </c>
      <c r="C115" t="s">
        <v>262</v>
      </c>
      <c r="D115" s="8">
        <v>43839</v>
      </c>
      <c r="E115" s="8">
        <v>43935</v>
      </c>
      <c r="F115" s="5" t="s">
        <v>263</v>
      </c>
      <c r="G115" s="8">
        <v>44137</v>
      </c>
      <c r="I115" s="10" t="str">
        <f>IF(Table3[[#This Row],[Bldg permit finaled date]]&lt;&gt;"","Finaled",IF(Table3[[#This Row],[bldg permit issued date]]&lt;&gt;"","Under Constuction",IF(Table3[[#This Row],[date approved]]&lt;&gt;"","Approved",IF(Table3[[#This Row],[date applied]]&lt;&gt;"","Applied",""))))</f>
        <v>Under Constuction</v>
      </c>
      <c r="J115" s="5" t="s">
        <v>107</v>
      </c>
      <c r="M115" s="10">
        <f>Table3[[#This Row],[New dwellings]]-Table3[[#This Row],[Demo dwellings]]</f>
        <v>0</v>
      </c>
      <c r="N115">
        <v>19800</v>
      </c>
      <c r="P115" s="10">
        <f>Table3[[#This Row],[New commercial]]-Table3[[#This Row],[demo commercial]]</f>
        <v>19800</v>
      </c>
      <c r="S115" s="10">
        <f>Table3[[#This Row],[new industrial]]-Table3[[#This Row],[demo industrial]]</f>
        <v>0</v>
      </c>
      <c r="V115" s="10">
        <f>Table3[[#This Row],[new office]]-Table3[[#This Row],[demo office]]</f>
        <v>0</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Table</vt:lpstr>
      <vt:lpstr>Full listing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Strelow</dc:creator>
  <cp:lastModifiedBy>Administrator</cp:lastModifiedBy>
  <cp:lastPrinted>2021-05-30T23:57:08Z</cp:lastPrinted>
  <dcterms:created xsi:type="dcterms:W3CDTF">2000-05-12T15:18:19Z</dcterms:created>
  <dcterms:modified xsi:type="dcterms:W3CDTF">2022-01-10T19:55:23Z</dcterms:modified>
</cp:coreProperties>
</file>